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Istituzionale\BANDI &amp; GARE\BANDO DI GARA SERVIZI PULIZIA\Appalto 2017\Da Pubblicare\"/>
    </mc:Choice>
  </mc:AlternateContent>
  <bookViews>
    <workbookView xWindow="0" yWindow="0" windowWidth="19200" windowHeight="11295"/>
  </bookViews>
  <sheets>
    <sheet name="Foglio1" sheetId="1" r:id="rId1"/>
  </sheets>
  <definedNames>
    <definedName name="_xlnm.Print_Titles" localSheetId="0">Foglio1!$1:$2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5" i="1" l="1"/>
  <c r="G125" i="1"/>
  <c r="G124" i="1"/>
  <c r="H124" i="1" s="1"/>
  <c r="G123" i="1"/>
  <c r="H123" i="1" s="1"/>
  <c r="G122" i="1"/>
  <c r="G108" i="1"/>
  <c r="G107" i="1"/>
  <c r="H107" i="1" s="1"/>
  <c r="G105" i="1"/>
  <c r="G104" i="1"/>
  <c r="H104" i="1" s="1"/>
  <c r="G103" i="1"/>
  <c r="G95" i="1"/>
  <c r="G94" i="1"/>
  <c r="G93" i="1"/>
  <c r="G92" i="1"/>
  <c r="G91" i="1"/>
  <c r="G90" i="1"/>
  <c r="G83" i="1"/>
  <c r="G82" i="1"/>
  <c r="G80" i="1"/>
  <c r="G73" i="1"/>
  <c r="C67" i="1"/>
  <c r="D66" i="1"/>
  <c r="G66" i="1" s="1"/>
  <c r="H66" i="1" s="1"/>
  <c r="D65" i="1"/>
  <c r="G65" i="1" s="1"/>
  <c r="H65" i="1" s="1"/>
  <c r="D64" i="1"/>
  <c r="G64" i="1" s="1"/>
  <c r="H64" i="1" s="1"/>
  <c r="D63" i="1"/>
  <c r="D62" i="1"/>
  <c r="G62" i="1" s="1"/>
  <c r="G55" i="1"/>
  <c r="H55" i="1" s="1"/>
  <c r="H54" i="1"/>
  <c r="G53" i="1"/>
  <c r="H53" i="1" s="1"/>
  <c r="G52" i="1"/>
  <c r="H52" i="1" s="1"/>
  <c r="G51" i="1"/>
  <c r="H51" i="1" s="1"/>
  <c r="G50" i="1"/>
  <c r="H50" i="1" s="1"/>
  <c r="G49" i="1"/>
  <c r="G48" i="1"/>
  <c r="H47" i="1"/>
  <c r="G46" i="1"/>
  <c r="G45" i="1"/>
  <c r="G44" i="1"/>
  <c r="G42" i="1"/>
  <c r="H42" i="1" s="1"/>
  <c r="G41" i="1"/>
  <c r="G40" i="1"/>
  <c r="G38" i="1"/>
  <c r="G30" i="1"/>
  <c r="G29" i="1"/>
  <c r="G27" i="1"/>
  <c r="H27" i="1" s="1"/>
  <c r="G26" i="1"/>
  <c r="G25" i="1"/>
  <c r="G24" i="1"/>
  <c r="G23" i="1"/>
  <c r="G22" i="1"/>
  <c r="H22" i="1" s="1"/>
  <c r="G21" i="1"/>
  <c r="G20" i="1"/>
  <c r="G19" i="1"/>
  <c r="G18" i="1"/>
  <c r="G16" i="1"/>
  <c r="G15" i="1"/>
  <c r="G14" i="1"/>
  <c r="G12" i="1"/>
  <c r="H12" i="1" s="1"/>
  <c r="G10" i="1"/>
  <c r="G9" i="1"/>
  <c r="G63" i="1" l="1"/>
  <c r="H63" i="1" s="1"/>
  <c r="H14" i="1"/>
  <c r="H15" i="1"/>
  <c r="H16" i="1"/>
  <c r="H18" i="1"/>
  <c r="H19" i="1"/>
  <c r="H20" i="1"/>
  <c r="H21" i="1"/>
  <c r="H73" i="1"/>
  <c r="H23" i="1"/>
  <c r="H24" i="1"/>
  <c r="H25" i="1"/>
  <c r="H29" i="1"/>
  <c r="H30" i="1"/>
  <c r="H38" i="1"/>
  <c r="H40" i="1"/>
  <c r="H41" i="1"/>
  <c r="H48" i="1"/>
  <c r="H49" i="1"/>
  <c r="H93" i="1"/>
  <c r="H94" i="1"/>
  <c r="H95" i="1"/>
  <c r="H103" i="1"/>
  <c r="H83" i="1"/>
  <c r="H62" i="1"/>
  <c r="H90" i="1"/>
  <c r="H91" i="1"/>
  <c r="H92" i="1"/>
  <c r="H105" i="1"/>
  <c r="H108" i="1"/>
  <c r="H115" i="1"/>
  <c r="H122" i="1"/>
  <c r="H125" i="1"/>
  <c r="H9" i="1"/>
  <c r="H10" i="1"/>
  <c r="H26" i="1"/>
  <c r="H44" i="1"/>
  <c r="H45" i="1"/>
  <c r="H46" i="1"/>
  <c r="H80" i="1"/>
  <c r="H82" i="1"/>
</calcChain>
</file>

<file path=xl/sharedStrings.xml><?xml version="1.0" encoding="utf-8"?>
<sst xmlns="http://schemas.openxmlformats.org/spreadsheetml/2006/main" count="323" uniqueCount="174">
  <si>
    <t>PULIZA E RACCOLTA RIFIUTI</t>
  </si>
  <si>
    <t>Unità misura</t>
  </si>
  <si>
    <t>Superfici in mq</t>
  </si>
  <si>
    <t>Frequenze anno</t>
  </si>
  <si>
    <t>Corrispettivo unitario</t>
  </si>
  <si>
    <t>Importo Annuo</t>
  </si>
  <si>
    <t>Importo triennale</t>
  </si>
  <si>
    <t>Aree di viabilità e parcheggi</t>
  </si>
  <si>
    <t>1.1</t>
  </si>
  <si>
    <t>Area interna NAM (viabilità, parcheggi)</t>
  </si>
  <si>
    <t>1.2</t>
  </si>
  <si>
    <t>Area esterna NAM</t>
  </si>
  <si>
    <t xml:space="preserve">Corsie di commercializzazione, varchi di fuga e padiglione produttori </t>
  </si>
  <si>
    <t>2.1 e 2.2</t>
  </si>
  <si>
    <t>Corsie di commercializzazione e padiglione produttori e svuotamento cestini</t>
  </si>
  <si>
    <t>Servizi igienici pubblici</t>
  </si>
  <si>
    <t>3.1</t>
  </si>
  <si>
    <t>Bagni pubblici (14 servizi igienici)</t>
  </si>
  <si>
    <t>3.2</t>
  </si>
  <si>
    <t xml:space="preserve">Servizio igienico portineria </t>
  </si>
  <si>
    <t>3.4</t>
  </si>
  <si>
    <t>Rimozione ragnatele</t>
  </si>
  <si>
    <t>Zone Comuni</t>
  </si>
  <si>
    <t>4.1</t>
  </si>
  <si>
    <t xml:space="preserve">Zona pedonale servizi centrali NAM </t>
  </si>
  <si>
    <t>4.2</t>
  </si>
  <si>
    <t>4.3</t>
  </si>
  <si>
    <t>Pulizia guide di scorrimento delle porte tagliafuoco del NAM</t>
  </si>
  <si>
    <t>4.4</t>
  </si>
  <si>
    <t>Box locale antincendio</t>
  </si>
  <si>
    <t>4.5</t>
  </si>
  <si>
    <t xml:space="preserve">Box produttori </t>
  </si>
  <si>
    <t>4.6</t>
  </si>
  <si>
    <t>Pulizia vetri, infissi delle porte/finestre dell'entrata EST e OVEST</t>
  </si>
  <si>
    <t>4.7</t>
  </si>
  <si>
    <t>Spazzamento e pulizia ballatoi, davanzali, luoghi sicuri e rampe di scale del Primo Piano NAM (interne ed esterne)</t>
  </si>
  <si>
    <t>4.9</t>
  </si>
  <si>
    <t>Spazzamento sottoscala grigliati del NAM</t>
  </si>
  <si>
    <t>4.10</t>
  </si>
  <si>
    <t xml:space="preserve">Box guardiania n.12, n.14, </t>
  </si>
  <si>
    <t>4.12</t>
  </si>
  <si>
    <t xml:space="preserve">Raccolta rifiuti Primo piano NAM </t>
  </si>
  <si>
    <t>N. Luoghi sicuri</t>
  </si>
  <si>
    <t>Uffici e locali CAAB</t>
  </si>
  <si>
    <t>5.1</t>
  </si>
  <si>
    <t xml:space="preserve">Uffici CAAB </t>
  </si>
  <si>
    <t>5.2</t>
  </si>
  <si>
    <t>Pulizia vetri e infissi uffici CAAB</t>
  </si>
  <si>
    <t>TOTALE SERVIZIO A.</t>
  </si>
  <si>
    <t>B.</t>
  </si>
  <si>
    <t>LAVAGGIO SUPERFICI E PAVIMENTI</t>
  </si>
  <si>
    <t>Importo</t>
  </si>
  <si>
    <t xml:space="preserve">Area di viabilità e parcheggi </t>
  </si>
  <si>
    <t xml:space="preserve">2.1 </t>
  </si>
  <si>
    <t>Corsie di commercializzazione Mercato ortofrutticolo compreso vie di fuga e padiglione produttori (con lavasciuga)</t>
  </si>
  <si>
    <t>2.3</t>
  </si>
  <si>
    <t>Reperibilità per pronto Intervento in caso di ristagno d'acqua</t>
  </si>
  <si>
    <t>Importo mensile</t>
  </si>
  <si>
    <t>Durata pronto intervento</t>
  </si>
  <si>
    <t>Costo/ora</t>
  </si>
  <si>
    <t>3.3</t>
  </si>
  <si>
    <t>Lavaggio con lavapavimenti dotata di monospazzola ed aspiraliquidi servizi 3.1 e 3.2</t>
  </si>
  <si>
    <t>Locale antincendio</t>
  </si>
  <si>
    <t>Box produttori</t>
  </si>
  <si>
    <t>4.8</t>
  </si>
  <si>
    <t>Lavaggio rampe di scale del Primo Piano NAM (interne ed esterne)</t>
  </si>
  <si>
    <t>Box guardiania n.12, n.14</t>
  </si>
  <si>
    <t>4.11</t>
  </si>
  <si>
    <t>Lavaggio new jersey di colore bianco servizi centrali NAM</t>
  </si>
  <si>
    <t>TOTALE SERVIZIO B.</t>
  </si>
  <si>
    <t>C.</t>
  </si>
  <si>
    <t>ALLONTANAMENTO E SMALTIMENTO RIFIUTI</t>
  </si>
  <si>
    <t>Ripartizione Percentuale</t>
  </si>
  <si>
    <t>Quantità annuali in Kg.</t>
  </si>
  <si>
    <t>Corrispettivo trasporto</t>
  </si>
  <si>
    <t>Corrispettivo smaltimento</t>
  </si>
  <si>
    <t>RIFIUTI ORGANICI</t>
  </si>
  <si>
    <t>RIFIUTI LEGNOSI</t>
  </si>
  <si>
    <t xml:space="preserve">RIFIUTI DI MATERI PLASTICHE </t>
  </si>
  <si>
    <t>RIFUTI DI CARTA/CARTONE</t>
  </si>
  <si>
    <t>RIFIUTI RESTANTI</t>
  </si>
  <si>
    <t>TOTALE SERVIZIO C.</t>
  </si>
  <si>
    <t>D.</t>
  </si>
  <si>
    <t>DERAGNATURA</t>
  </si>
  <si>
    <t>Corsie di commercializzazione + varchi accessi + padiglione produttori</t>
  </si>
  <si>
    <t>TOTALE SERVIZIO D.</t>
  </si>
  <si>
    <t>E.</t>
  </si>
  <si>
    <t xml:space="preserve">DISINFESTAZIONE ZANZARE E DERATTIZZAZIONE </t>
  </si>
  <si>
    <t>Quantità</t>
  </si>
  <si>
    <t xml:space="preserve">Disinfestazione zanzare nelle aree interne ed esterne (circa 930 pozzetti) (da marzo ad ottobre)  </t>
  </si>
  <si>
    <t>pozzetto</t>
  </si>
  <si>
    <t>Disinfestazione zanzara uffici primo piano NAM a passaggio</t>
  </si>
  <si>
    <t>a passaggio</t>
  </si>
  <si>
    <t>Disinfestazione zanzara da effettuarsi presso le aree verdi</t>
  </si>
  <si>
    <t>ore</t>
  </si>
  <si>
    <t>Derattizazione delle aree di viabilità esterna ed interna e parti comuni NAM (88 scatole)</t>
  </si>
  <si>
    <t xml:space="preserve">Scatole </t>
  </si>
  <si>
    <t>TOTALE SERVIZIO E)</t>
  </si>
  <si>
    <t>F.</t>
  </si>
  <si>
    <t>CURA E MANUTENZIONE DELLE AREE A VERDE</t>
  </si>
  <si>
    <t>Sfalcio delle superfici erbose a partire dal mese di aprile</t>
  </si>
  <si>
    <t>Superficie diserbo da aprile ad agosto</t>
  </si>
  <si>
    <t>Sfalcio e rimozione dell'erba nel fosso di confine</t>
  </si>
  <si>
    <t>Potatura essenze cespugliose</t>
  </si>
  <si>
    <t>Diserbo dei cordoli delle aiuole e dei marciapiedi</t>
  </si>
  <si>
    <t>Manutenzione piante</t>
  </si>
  <si>
    <t>TOTALE SERVIZIO F.</t>
  </si>
  <si>
    <t>G.</t>
  </si>
  <si>
    <t xml:space="preserve"> PULIZIE INTEGRATIVE</t>
  </si>
  <si>
    <t>Centrale Idrica</t>
  </si>
  <si>
    <t>Puliza manuale della centrale idrica</t>
  </si>
  <si>
    <t>Lavaggio con monospazzola ed aspiraliquidi</t>
  </si>
  <si>
    <t>1.3</t>
  </si>
  <si>
    <t>Vani tecnologici</t>
  </si>
  <si>
    <t>2.1</t>
  </si>
  <si>
    <t>Box 10 varco accessi</t>
  </si>
  <si>
    <t>2.2</t>
  </si>
  <si>
    <t>Vano tecnologico 2</t>
  </si>
  <si>
    <t>H.</t>
  </si>
  <si>
    <t>SPURGO POZZETTI</t>
  </si>
  <si>
    <t xml:space="preserve">Quantità </t>
  </si>
  <si>
    <t>Spurgo Pozzetti</t>
  </si>
  <si>
    <t>Numero pozzetti</t>
  </si>
  <si>
    <t>TOTALE SERVIZIO H.</t>
  </si>
  <si>
    <t>I.</t>
  </si>
  <si>
    <t>SGOMBERO NEVE</t>
  </si>
  <si>
    <t>Unita misura</t>
  </si>
  <si>
    <t xml:space="preserve">Trattore di potenza in HP&gt;80 con lama bidirezionale di mm 4000 </t>
  </si>
  <si>
    <t>Ora</t>
  </si>
  <si>
    <t xml:space="preserve">Trattore di potenza in HP 80-120 con lama bidirezionale di mm 4001 (Euro/ora) </t>
  </si>
  <si>
    <t xml:space="preserve">Trattore di potenza in HP &gt;120 con lama bidirezionale di mm 4002 (Euro/ora) </t>
  </si>
  <si>
    <t xml:space="preserve">Spanditura sale  </t>
  </si>
  <si>
    <t>tonn</t>
  </si>
  <si>
    <t>TOTALE SERVIZIO I.</t>
  </si>
  <si>
    <t>A.</t>
  </si>
  <si>
    <t>MODULO A - OFFERTA ECONOMICA</t>
  </si>
  <si>
    <t>APPALTO DEI SERVIZI DI PULIZIA, LAVAGGIO, CURA E MANUTENZIONE DEL VERDE DELLE AREE, DELLE ZONE E DEI LOCALI DI USO COMUNE E D’USO RISERVATO A CAAB, RACCOLTA E ALLONTANAMENTO RIFIUTI DEL CENTRO AGROALIMENTARE DI BOLOGNA E DI SGOMBERO NEVE.</t>
  </si>
  <si>
    <t>(Sei decimali)</t>
  </si>
  <si>
    <t>a)</t>
  </si>
  <si>
    <t>b)</t>
  </si>
  <si>
    <t>c)</t>
  </si>
  <si>
    <t>d)</t>
  </si>
  <si>
    <t>a)*b)*c)</t>
  </si>
  <si>
    <t>d)*3</t>
  </si>
  <si>
    <t>Input</t>
  </si>
  <si>
    <t>(due decimali)</t>
  </si>
  <si>
    <t>Somma A.</t>
  </si>
  <si>
    <t>Somma B.</t>
  </si>
  <si>
    <t>(a)*(b)+(a) *c)</t>
  </si>
  <si>
    <t>Somma C.</t>
  </si>
  <si>
    <t>Somma D.</t>
  </si>
  <si>
    <t>€ b)*c)</t>
  </si>
  <si>
    <t>€</t>
  </si>
  <si>
    <t>Somma E.</t>
  </si>
  <si>
    <t>Somma F.</t>
  </si>
  <si>
    <t>Somma G.</t>
  </si>
  <si>
    <t>TOTALE SERVIZIO G.</t>
  </si>
  <si>
    <t>Somma H.</t>
  </si>
  <si>
    <t>a)*c)</t>
  </si>
  <si>
    <t>Somma I.</t>
  </si>
  <si>
    <t>TOTALE OFFERTA = A.+B.+C.+D.+E.+F.+G.+H.+I.</t>
  </si>
  <si>
    <t>SOMMA</t>
  </si>
  <si>
    <t>VALORE A BASE DI GARA (BG)</t>
  </si>
  <si>
    <t>SCONTO SULLA BASE DI GARA =  (BG - SOMMA)/BG*100) (tre decimali)</t>
  </si>
  <si>
    <t>SOMMA ANNO</t>
  </si>
  <si>
    <t>In lettere ………………………………………………………………………………………………………………………………………………………………………………………………………...</t>
  </si>
  <si>
    <t>____________________________________________</t>
  </si>
  <si>
    <t>Firma/e sottoscrizione</t>
  </si>
  <si>
    <t xml:space="preserve">IMPORTO ONERI DI SICUREZZA PER RISCHI DA INTERFERENZE NON SOGGETTI A RIBASSO </t>
  </si>
  <si>
    <t>IMPORTO APPALTO = SOMMA + IMPORTO ONERI DI SICUREZZA PER RISCHI DA INTERFERENZE NON SOGGETTI A RIBASSO</t>
  </si>
  <si>
    <t>Costo della manodopera sostenuto dal concorrente (da includere nell'offerta e, quindi, soggetto a ribasso)</t>
  </si>
  <si>
    <r>
      <t xml:space="preserve">Importo da indicare a cura  del concorrente ai sensi del paragrafo11.3, lett. b), del Disciplinare di Gara </t>
    </r>
    <r>
      <rPr>
        <b/>
        <i/>
        <u/>
        <sz val="10"/>
        <rFont val="Arial"/>
        <family val="2"/>
      </rPr>
      <t>e dell'art. 95 comma 10 del Codice</t>
    </r>
  </si>
  <si>
    <t xml:space="preserve">Costi aziendali del concorrente relativi alla salute e sicurezza sui luoghi di lavoro (da includere nell'offerta e, quindi,soggetti a ribasso) </t>
  </si>
  <si>
    <t>Area adiacente NAM (viabilità, parcheggi esclusi quellli permeabili)con autobotte da maggio a settembre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</si>
</sst>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[$€-410]\ * #,##0.00_-;\-[$€-410]\ * #,##0.00_-;_-[$€-410]\ * &quot;-&quot;??_-;_-@_-"/>
    <numFmt numFmtId="165" formatCode="_-* #,##0.000000_-;\-* #,##0.000000_-;_-* &quot;-&quot;??_-;_-@_-"/>
    <numFmt numFmtId="166" formatCode="#,##0.000000_ ;\-#,##0.000000\ "/>
    <numFmt numFmtId="167" formatCode="0.000000"/>
    <numFmt numFmtId="168" formatCode="_-* #,##0_-;\-* #,##0_-;_-* &quot;-&quot;??_-;_-@_-"/>
    <numFmt numFmtId="169" formatCode="&quot;€&quot;\ #,##0.00"/>
    <numFmt numFmtId="170" formatCode="#,##0.00_ ;\-#,##0.00\ "/>
    <numFmt numFmtId="171" formatCode="#,##0.000_ ;\-#,##0.0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u/>
      <sz val="10"/>
      <name val="Arial"/>
      <family val="2"/>
    </font>
    <font>
      <i/>
      <u/>
      <sz val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4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2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2" borderId="0" xfId="0" applyFont="1" applyFill="1"/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wrapText="1"/>
    </xf>
    <xf numFmtId="43" fontId="3" fillId="2" borderId="4" xfId="1" applyNumberFormat="1" applyFont="1" applyFill="1" applyBorder="1"/>
    <xf numFmtId="0" fontId="3" fillId="2" borderId="4" xfId="0" applyFont="1" applyFill="1" applyBorder="1"/>
    <xf numFmtId="164" fontId="3" fillId="2" borderId="4" xfId="0" applyNumberFormat="1" applyFont="1" applyFill="1" applyBorder="1" applyAlignment="1">
      <alignment vertical="center"/>
    </xf>
    <xf numFmtId="0" fontId="3" fillId="2" borderId="0" xfId="0" applyFont="1" applyFill="1" applyBorder="1"/>
    <xf numFmtId="0" fontId="4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wrapText="1"/>
    </xf>
    <xf numFmtId="43" fontId="3" fillId="0" borderId="4" xfId="1" applyNumberFormat="1" applyFont="1" applyFill="1" applyBorder="1"/>
    <xf numFmtId="165" fontId="3" fillId="2" borderId="4" xfId="0" applyNumberFormat="1" applyFont="1" applyFill="1" applyBorder="1"/>
    <xf numFmtId="0" fontId="4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43" fontId="3" fillId="2" borderId="4" xfId="1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166" fontId="3" fillId="2" borderId="4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164" fontId="3" fillId="2" borderId="0" xfId="0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3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wrapText="1"/>
    </xf>
    <xf numFmtId="43" fontId="7" fillId="2" borderId="4" xfId="1" applyNumberFormat="1" applyFont="1" applyFill="1" applyBorder="1"/>
    <xf numFmtId="0" fontId="7" fillId="2" borderId="4" xfId="0" applyFont="1" applyFill="1" applyBorder="1"/>
    <xf numFmtId="164" fontId="7" fillId="2" borderId="4" xfId="0" applyNumberFormat="1" applyFont="1" applyFill="1" applyBorder="1" applyAlignment="1">
      <alignment vertical="center"/>
    </xf>
    <xf numFmtId="0" fontId="7" fillId="2" borderId="4" xfId="0" applyFont="1" applyFill="1" applyBorder="1" applyAlignment="1">
      <alignment vertical="center" wrapText="1"/>
    </xf>
    <xf numFmtId="43" fontId="7" fillId="2" borderId="4" xfId="1" applyNumberFormat="1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165" fontId="3" fillId="2" borderId="4" xfId="0" applyNumberFormat="1" applyFont="1" applyFill="1" applyBorder="1" applyAlignment="1">
      <alignment vertical="center"/>
    </xf>
    <xf numFmtId="43" fontId="7" fillId="0" borderId="4" xfId="1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wrapText="1"/>
    </xf>
    <xf numFmtId="0" fontId="3" fillId="2" borderId="7" xfId="0" applyFont="1" applyFill="1" applyBorder="1" applyAlignment="1"/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/>
    <xf numFmtId="0" fontId="4" fillId="2" borderId="2" xfId="0" applyFont="1" applyFill="1" applyBorder="1" applyAlignment="1">
      <alignment vertical="center"/>
    </xf>
    <xf numFmtId="164" fontId="4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right" vertical="center" wrapText="1"/>
    </xf>
    <xf numFmtId="43" fontId="8" fillId="2" borderId="4" xfId="1" applyNumberFormat="1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165" fontId="8" fillId="2" borderId="4" xfId="0" applyNumberFormat="1" applyFont="1" applyFill="1" applyBorder="1" applyAlignment="1">
      <alignment horizontal="right" vertical="center"/>
    </xf>
    <xf numFmtId="164" fontId="8" fillId="2" borderId="4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43" fontId="3" fillId="2" borderId="4" xfId="1" applyFont="1" applyFill="1" applyBorder="1"/>
    <xf numFmtId="43" fontId="3" fillId="2" borderId="4" xfId="1" applyFont="1" applyFill="1" applyBorder="1" applyAlignment="1">
      <alignment vertical="center"/>
    </xf>
    <xf numFmtId="0" fontId="7" fillId="2" borderId="3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/>
    <xf numFmtId="164" fontId="4" fillId="2" borderId="8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horizontal="left" vertical="center"/>
    </xf>
    <xf numFmtId="9" fontId="3" fillId="2" borderId="4" xfId="2" applyFont="1" applyFill="1" applyBorder="1" applyAlignment="1"/>
    <xf numFmtId="3" fontId="7" fillId="2" borderId="4" xfId="0" applyNumberFormat="1" applyFont="1" applyFill="1" applyBorder="1"/>
    <xf numFmtId="167" fontId="7" fillId="2" borderId="4" xfId="0" applyNumberFormat="1" applyFont="1" applyFill="1" applyBorder="1" applyAlignment="1">
      <alignment horizontal="center"/>
    </xf>
    <xf numFmtId="167" fontId="7" fillId="2" borderId="4" xfId="0" applyNumberFormat="1" applyFont="1" applyFill="1" applyBorder="1" applyAlignment="1">
      <alignment horizontal="right"/>
    </xf>
    <xf numFmtId="0" fontId="4" fillId="2" borderId="4" xfId="0" applyFont="1" applyFill="1" applyBorder="1" applyAlignment="1"/>
    <xf numFmtId="0" fontId="4" fillId="2" borderId="1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left" vertical="center"/>
    </xf>
    <xf numFmtId="43" fontId="3" fillId="2" borderId="0" xfId="1" applyFont="1" applyFill="1" applyBorder="1"/>
    <xf numFmtId="167" fontId="3" fillId="2" borderId="4" xfId="0" applyNumberFormat="1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/>
    </xf>
    <xf numFmtId="167" fontId="3" fillId="2" borderId="4" xfId="0" applyNumberFormat="1" applyFont="1" applyFill="1" applyBorder="1" applyAlignment="1">
      <alignment horizontal="right" vertical="center"/>
    </xf>
    <xf numFmtId="167" fontId="3" fillId="2" borderId="4" xfId="0" applyNumberFormat="1" applyFont="1" applyFill="1" applyBorder="1" applyAlignment="1">
      <alignment vertical="center" wrapText="1"/>
    </xf>
    <xf numFmtId="43" fontId="3" fillId="2" borderId="4" xfId="1" applyNumberFormat="1" applyFont="1" applyFill="1" applyBorder="1" applyAlignment="1">
      <alignment vertical="center" wrapText="1"/>
    </xf>
    <xf numFmtId="168" fontId="3" fillId="2" borderId="4" xfId="1" applyNumberFormat="1" applyFont="1" applyFill="1" applyBorder="1" applyAlignment="1">
      <alignment vertical="center"/>
    </xf>
    <xf numFmtId="43" fontId="3" fillId="2" borderId="4" xfId="0" applyNumberFormat="1" applyFont="1" applyFill="1" applyBorder="1"/>
    <xf numFmtId="168" fontId="3" fillId="2" borderId="4" xfId="1" applyNumberFormat="1" applyFont="1" applyFill="1" applyBorder="1"/>
    <xf numFmtId="43" fontId="3" fillId="2" borderId="4" xfId="1" applyNumberFormat="1" applyFont="1" applyFill="1" applyBorder="1" applyAlignment="1">
      <alignment wrapText="1"/>
    </xf>
    <xf numFmtId="0" fontId="4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wrapText="1"/>
    </xf>
    <xf numFmtId="164" fontId="4" fillId="2" borderId="4" xfId="0" applyNumberFormat="1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 vertical="center"/>
    </xf>
    <xf numFmtId="164" fontId="4" fillId="2" borderId="0" xfId="0" applyNumberFormat="1" applyFont="1" applyFill="1" applyBorder="1" applyAlignment="1">
      <alignment vertical="center"/>
    </xf>
    <xf numFmtId="169" fontId="4" fillId="2" borderId="4" xfId="0" applyNumberFormat="1" applyFont="1" applyFill="1" applyBorder="1" applyAlignment="1">
      <alignment horizontal="center" vertical="center"/>
    </xf>
    <xf numFmtId="167" fontId="3" fillId="2" borderId="4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169" fontId="3" fillId="2" borderId="0" xfId="0" applyNumberFormat="1" applyFont="1" applyFill="1"/>
    <xf numFmtId="164" fontId="3" fillId="2" borderId="0" xfId="0" applyNumberFormat="1" applyFont="1" applyFill="1" applyAlignment="1">
      <alignment vertical="center"/>
    </xf>
    <xf numFmtId="0" fontId="4" fillId="2" borderId="13" xfId="0" applyFont="1" applyFill="1" applyBorder="1" applyAlignment="1">
      <alignment horizontal="center" vertical="center"/>
    </xf>
    <xf numFmtId="169" fontId="4" fillId="2" borderId="13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170" fontId="3" fillId="2" borderId="4" xfId="0" applyNumberFormat="1" applyFont="1" applyFill="1" applyBorder="1" applyAlignment="1">
      <alignment vertical="center"/>
    </xf>
    <xf numFmtId="170" fontId="4" fillId="2" borderId="4" xfId="0" applyNumberFormat="1" applyFont="1" applyFill="1" applyBorder="1" applyAlignment="1">
      <alignment vertical="center"/>
    </xf>
    <xf numFmtId="0" fontId="4" fillId="2" borderId="7" xfId="0" applyFont="1" applyFill="1" applyBorder="1"/>
    <xf numFmtId="0" fontId="3" fillId="2" borderId="7" xfId="0" applyFont="1" applyFill="1" applyBorder="1"/>
    <xf numFmtId="164" fontId="3" fillId="2" borderId="7" xfId="0" applyNumberFormat="1" applyFont="1" applyFill="1" applyBorder="1"/>
    <xf numFmtId="170" fontId="3" fillId="2" borderId="7" xfId="0" applyNumberFormat="1" applyFont="1" applyFill="1" applyBorder="1"/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4" fontId="4" fillId="2" borderId="7" xfId="0" applyNumberFormat="1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wrapText="1"/>
    </xf>
    <xf numFmtId="43" fontId="3" fillId="2" borderId="13" xfId="1" applyNumberFormat="1" applyFont="1" applyFill="1" applyBorder="1"/>
    <xf numFmtId="0" fontId="3" fillId="2" borderId="13" xfId="0" applyFont="1" applyFill="1" applyBorder="1"/>
    <xf numFmtId="164" fontId="3" fillId="2" borderId="13" xfId="0" applyNumberFormat="1" applyFont="1" applyFill="1" applyBorder="1" applyAlignment="1">
      <alignment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64" fontId="4" fillId="2" borderId="15" xfId="0" quotePrefix="1" applyNumberFormat="1" applyFont="1" applyFill="1" applyBorder="1" applyAlignment="1">
      <alignment horizontal="center" vertical="center"/>
    </xf>
    <xf numFmtId="0" fontId="10" fillId="0" borderId="0" xfId="0" applyFont="1"/>
    <xf numFmtId="164" fontId="4" fillId="2" borderId="10" xfId="0" applyNumberFormat="1" applyFont="1" applyFill="1" applyBorder="1" applyAlignment="1">
      <alignment horizontal="center" vertical="center"/>
    </xf>
    <xf numFmtId="164" fontId="4" fillId="2" borderId="19" xfId="2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9" fontId="4" fillId="2" borderId="7" xfId="0" applyNumberFormat="1" applyFont="1" applyFill="1" applyBorder="1" applyAlignment="1"/>
    <xf numFmtId="4" fontId="6" fillId="2" borderId="7" xfId="0" applyNumberFormat="1" applyFont="1" applyFill="1" applyBorder="1" applyAlignment="1">
      <alignment vertical="center"/>
    </xf>
    <xf numFmtId="0" fontId="4" fillId="2" borderId="7" xfId="0" applyFont="1" applyFill="1" applyBorder="1" applyAlignment="1"/>
    <xf numFmtId="0" fontId="3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wrapText="1"/>
    </xf>
    <xf numFmtId="164" fontId="4" fillId="2" borderId="22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 wrapText="1"/>
    </xf>
    <xf numFmtId="164" fontId="4" fillId="2" borderId="10" xfId="2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/>
    </xf>
    <xf numFmtId="164" fontId="4" fillId="2" borderId="11" xfId="0" applyNumberFormat="1" applyFont="1" applyFill="1" applyBorder="1" applyAlignment="1">
      <alignment horizontal="right" vertical="center"/>
    </xf>
    <xf numFmtId="164" fontId="3" fillId="2" borderId="15" xfId="0" quotePrefix="1" applyNumberFormat="1" applyFont="1" applyFill="1" applyBorder="1" applyAlignment="1">
      <alignment horizontal="center" vertical="center"/>
    </xf>
    <xf numFmtId="164" fontId="4" fillId="2" borderId="10" xfId="2" applyNumberFormat="1" applyFont="1" applyFill="1" applyBorder="1" applyAlignment="1">
      <alignment horizontal="center" wrapText="1"/>
    </xf>
    <xf numFmtId="164" fontId="4" fillId="2" borderId="10" xfId="2" applyNumberFormat="1" applyFont="1" applyFill="1" applyBorder="1" applyAlignment="1">
      <alignment vertical="center" wrapText="1"/>
    </xf>
    <xf numFmtId="0" fontId="4" fillId="2" borderId="23" xfId="0" applyFont="1" applyFill="1" applyBorder="1" applyAlignment="1">
      <alignment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vertical="center"/>
    </xf>
    <xf numFmtId="0" fontId="3" fillId="2" borderId="27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164" fontId="4" fillId="2" borderId="28" xfId="2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vertical="center"/>
    </xf>
    <xf numFmtId="0" fontId="4" fillId="3" borderId="17" xfId="0" applyFont="1" applyFill="1" applyBorder="1"/>
    <xf numFmtId="164" fontId="4" fillId="3" borderId="17" xfId="0" applyNumberFormat="1" applyFont="1" applyFill="1" applyBorder="1" applyAlignment="1">
      <alignment horizontal="right" vertical="center"/>
    </xf>
    <xf numFmtId="164" fontId="4" fillId="3" borderId="18" xfId="0" applyNumberFormat="1" applyFont="1" applyFill="1" applyBorder="1" applyAlignment="1">
      <alignment horizontal="right" vertical="center"/>
    </xf>
    <xf numFmtId="0" fontId="4" fillId="3" borderId="29" xfId="0" applyFont="1" applyFill="1" applyBorder="1" applyAlignment="1">
      <alignment vertical="center"/>
    </xf>
    <xf numFmtId="0" fontId="3" fillId="3" borderId="0" xfId="0" applyFont="1" applyFill="1" applyBorder="1"/>
    <xf numFmtId="0" fontId="3" fillId="3" borderId="0" xfId="0" applyFont="1" applyFill="1" applyBorder="1" applyAlignment="1">
      <alignment vertical="center"/>
    </xf>
    <xf numFmtId="164" fontId="4" fillId="3" borderId="30" xfId="0" applyNumberFormat="1" applyFont="1" applyFill="1" applyBorder="1" applyAlignment="1">
      <alignment vertical="center"/>
    </xf>
    <xf numFmtId="0" fontId="4" fillId="3" borderId="31" xfId="0" applyFont="1" applyFill="1" applyBorder="1" applyAlignment="1">
      <alignment horizontal="left" vertical="center"/>
    </xf>
    <xf numFmtId="0" fontId="3" fillId="3" borderId="32" xfId="0" applyFont="1" applyFill="1" applyBorder="1"/>
    <xf numFmtId="0" fontId="3" fillId="3" borderId="32" xfId="0" applyFont="1" applyFill="1" applyBorder="1" applyAlignment="1">
      <alignment vertical="center"/>
    </xf>
    <xf numFmtId="171" fontId="3" fillId="3" borderId="33" xfId="0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horizontal="center" vertical="center" wrapText="1"/>
    </xf>
    <xf numFmtId="164" fontId="3" fillId="2" borderId="28" xfId="0" applyNumberFormat="1" applyFont="1" applyFill="1" applyBorder="1" applyAlignment="1">
      <alignment vertical="center"/>
    </xf>
    <xf numFmtId="164" fontId="8" fillId="2" borderId="10" xfId="0" applyNumberFormat="1" applyFont="1" applyFill="1" applyBorder="1" applyAlignment="1">
      <alignment horizontal="right" vertical="center"/>
    </xf>
    <xf numFmtId="0" fontId="4" fillId="3" borderId="0" xfId="0" applyFont="1" applyFill="1" applyBorder="1"/>
    <xf numFmtId="164" fontId="4" fillId="3" borderId="0" xfId="0" applyNumberFormat="1" applyFont="1" applyFill="1" applyBorder="1" applyAlignment="1">
      <alignment horizontal="right" vertical="center"/>
    </xf>
    <xf numFmtId="164" fontId="4" fillId="3" borderId="30" xfId="0" applyNumberFormat="1" applyFont="1" applyFill="1" applyBorder="1" applyAlignment="1">
      <alignment horizontal="right" vertical="center"/>
    </xf>
    <xf numFmtId="0" fontId="6" fillId="4" borderId="16" xfId="0" applyFont="1" applyFill="1" applyBorder="1" applyAlignment="1">
      <alignment horizontal="left" vertical="center"/>
    </xf>
    <xf numFmtId="0" fontId="4" fillId="4" borderId="31" xfId="0" applyFont="1" applyFill="1" applyBorder="1" applyAlignment="1">
      <alignment horizontal="left" vertical="center"/>
    </xf>
    <xf numFmtId="0" fontId="3" fillId="4" borderId="32" xfId="0" applyFont="1" applyFill="1" applyBorder="1"/>
    <xf numFmtId="0" fontId="3" fillId="4" borderId="32" xfId="0" applyFont="1" applyFill="1" applyBorder="1" applyAlignment="1">
      <alignment vertical="center"/>
    </xf>
    <xf numFmtId="164" fontId="4" fillId="4" borderId="33" xfId="0" applyNumberFormat="1" applyFont="1" applyFill="1" applyBorder="1" applyAlignment="1">
      <alignment vertical="center"/>
    </xf>
    <xf numFmtId="0" fontId="3" fillId="4" borderId="0" xfId="0" applyFont="1" applyFill="1" applyBorder="1"/>
    <xf numFmtId="0" fontId="3" fillId="4" borderId="0" xfId="0" applyFont="1" applyFill="1" applyBorder="1" applyAlignment="1">
      <alignment vertical="center"/>
    </xf>
    <xf numFmtId="0" fontId="6" fillId="4" borderId="29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4" borderId="17" xfId="0" applyFont="1" applyFill="1" applyBorder="1"/>
    <xf numFmtId="0" fontId="6" fillId="4" borderId="17" xfId="0" applyFont="1" applyFill="1" applyBorder="1" applyAlignment="1">
      <alignment vertical="center"/>
    </xf>
    <xf numFmtId="164" fontId="6" fillId="4" borderId="18" xfId="0" applyNumberFormat="1" applyFont="1" applyFill="1" applyBorder="1" applyAlignment="1">
      <alignment vertical="center"/>
    </xf>
    <xf numFmtId="0" fontId="6" fillId="0" borderId="0" xfId="0" applyFont="1"/>
    <xf numFmtId="164" fontId="4" fillId="4" borderId="30" xfId="0" applyNumberFormat="1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left" vertical="center"/>
    </xf>
    <xf numFmtId="0" fontId="11" fillId="3" borderId="17" xfId="0" applyFont="1" applyFill="1" applyBorder="1"/>
    <xf numFmtId="0" fontId="11" fillId="3" borderId="17" xfId="0" applyFont="1" applyFill="1" applyBorder="1" applyAlignment="1">
      <alignment vertical="center"/>
    </xf>
    <xf numFmtId="0" fontId="11" fillId="3" borderId="18" xfId="0" applyFont="1" applyFill="1" applyBorder="1" applyAlignment="1">
      <alignment vertical="center"/>
    </xf>
    <xf numFmtId="0" fontId="11" fillId="3" borderId="29" xfId="0" applyFont="1" applyFill="1" applyBorder="1" applyAlignment="1">
      <alignment horizontal="left" vertical="center"/>
    </xf>
    <xf numFmtId="0" fontId="11" fillId="3" borderId="0" xfId="0" applyFont="1" applyFill="1" applyBorder="1"/>
    <xf numFmtId="0" fontId="11" fillId="3" borderId="0" xfId="0" applyFont="1" applyFill="1" applyBorder="1" applyAlignment="1">
      <alignment vertical="center"/>
    </xf>
    <xf numFmtId="0" fontId="11" fillId="3" borderId="30" xfId="0" applyFont="1" applyFill="1" applyBorder="1" applyAlignment="1">
      <alignment vertical="center"/>
    </xf>
    <xf numFmtId="0" fontId="12" fillId="3" borderId="29" xfId="0" applyFont="1" applyFill="1" applyBorder="1" applyAlignment="1">
      <alignment horizontal="left" vertical="center"/>
    </xf>
    <xf numFmtId="0" fontId="12" fillId="3" borderId="30" xfId="0" applyFont="1" applyFill="1" applyBorder="1" applyAlignment="1">
      <alignment horizontal="center" vertical="center"/>
    </xf>
    <xf numFmtId="0" fontId="13" fillId="3" borderId="29" xfId="0" applyFont="1" applyFill="1" applyBorder="1" applyAlignment="1">
      <alignment vertical="center"/>
    </xf>
    <xf numFmtId="0" fontId="11" fillId="3" borderId="31" xfId="0" applyFont="1" applyFill="1" applyBorder="1" applyAlignment="1">
      <alignment horizontal="left" vertical="center"/>
    </xf>
    <xf numFmtId="0" fontId="11" fillId="3" borderId="32" xfId="0" applyFont="1" applyFill="1" applyBorder="1"/>
    <xf numFmtId="0" fontId="11" fillId="3" borderId="32" xfId="0" applyFont="1" applyFill="1" applyBorder="1" applyAlignment="1">
      <alignment vertical="center"/>
    </xf>
    <xf numFmtId="0" fontId="11" fillId="3" borderId="33" xfId="0" applyFont="1" applyFill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4">
    <cellStyle name="Migliaia" xfId="1" builtinId="3"/>
    <cellStyle name="Migliaia 2" xf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0"/>
  <sheetViews>
    <sheetView tabSelected="1" topLeftCell="A21" zoomScaleNormal="100" workbookViewId="0">
      <selection activeCell="D35" sqref="D35"/>
    </sheetView>
  </sheetViews>
  <sheetFormatPr defaultRowHeight="12.75" x14ac:dyDescent="0.2"/>
  <cols>
    <col min="1" max="1" width="11.42578125" style="3" customWidth="1"/>
    <col min="2" max="2" width="45.42578125" style="1" customWidth="1"/>
    <col min="3" max="3" width="16.42578125" style="2" bestFit="1" customWidth="1"/>
    <col min="4" max="4" width="24.7109375" style="2" bestFit="1" customWidth="1"/>
    <col min="5" max="5" width="15.5703125" style="2" bestFit="1" customWidth="1"/>
    <col min="6" max="6" width="21.5703125" style="2" bestFit="1" customWidth="1"/>
    <col min="7" max="8" width="16.28515625" style="3" bestFit="1" customWidth="1"/>
    <col min="9" max="213" width="9.140625" style="2"/>
    <col min="214" max="214" width="11.42578125" style="2" customWidth="1"/>
    <col min="215" max="215" width="45.42578125" style="2" customWidth="1"/>
    <col min="216" max="216" width="16.42578125" style="2" bestFit="1" customWidth="1"/>
    <col min="217" max="217" width="24.7109375" style="2" bestFit="1" customWidth="1"/>
    <col min="218" max="218" width="15.5703125" style="2" bestFit="1" customWidth="1"/>
    <col min="219" max="219" width="21.5703125" style="2" bestFit="1" customWidth="1"/>
    <col min="220" max="221" width="16.28515625" style="2" bestFit="1" customWidth="1"/>
    <col min="222" max="222" width="44.42578125" style="2" bestFit="1" customWidth="1"/>
    <col min="223" max="223" width="12.28515625" style="2" bestFit="1" customWidth="1"/>
    <col min="224" max="224" width="9.140625" style="2"/>
    <col min="225" max="225" width="14.42578125" style="2" bestFit="1" customWidth="1"/>
    <col min="226" max="226" width="12.85546875" style="2" bestFit="1" customWidth="1"/>
    <col min="227" max="469" width="9.140625" style="2"/>
    <col min="470" max="470" width="11.42578125" style="2" customWidth="1"/>
    <col min="471" max="471" width="45.42578125" style="2" customWidth="1"/>
    <col min="472" max="472" width="16.42578125" style="2" bestFit="1" customWidth="1"/>
    <col min="473" max="473" width="24.7109375" style="2" bestFit="1" customWidth="1"/>
    <col min="474" max="474" width="15.5703125" style="2" bestFit="1" customWidth="1"/>
    <col min="475" max="475" width="21.5703125" style="2" bestFit="1" customWidth="1"/>
    <col min="476" max="477" width="16.28515625" style="2" bestFit="1" customWidth="1"/>
    <col min="478" max="478" width="44.42578125" style="2" bestFit="1" customWidth="1"/>
    <col min="479" max="479" width="12.28515625" style="2" bestFit="1" customWidth="1"/>
    <col min="480" max="480" width="9.140625" style="2"/>
    <col min="481" max="481" width="14.42578125" style="2" bestFit="1" customWidth="1"/>
    <col min="482" max="482" width="12.85546875" style="2" bestFit="1" customWidth="1"/>
    <col min="483" max="725" width="9.140625" style="2"/>
    <col min="726" max="726" width="11.42578125" style="2" customWidth="1"/>
    <col min="727" max="727" width="45.42578125" style="2" customWidth="1"/>
    <col min="728" max="728" width="16.42578125" style="2" bestFit="1" customWidth="1"/>
    <col min="729" max="729" width="24.7109375" style="2" bestFit="1" customWidth="1"/>
    <col min="730" max="730" width="15.5703125" style="2" bestFit="1" customWidth="1"/>
    <col min="731" max="731" width="21.5703125" style="2" bestFit="1" customWidth="1"/>
    <col min="732" max="733" width="16.28515625" style="2" bestFit="1" customWidth="1"/>
    <col min="734" max="734" width="44.42578125" style="2" bestFit="1" customWidth="1"/>
    <col min="735" max="735" width="12.28515625" style="2" bestFit="1" customWidth="1"/>
    <col min="736" max="736" width="9.140625" style="2"/>
    <col min="737" max="737" width="14.42578125" style="2" bestFit="1" customWidth="1"/>
    <col min="738" max="738" width="12.85546875" style="2" bestFit="1" customWidth="1"/>
    <col min="739" max="981" width="9.140625" style="2"/>
    <col min="982" max="982" width="11.42578125" style="2" customWidth="1"/>
    <col min="983" max="983" width="45.42578125" style="2" customWidth="1"/>
    <col min="984" max="984" width="16.42578125" style="2" bestFit="1" customWidth="1"/>
    <col min="985" max="985" width="24.7109375" style="2" bestFit="1" customWidth="1"/>
    <col min="986" max="986" width="15.5703125" style="2" bestFit="1" customWidth="1"/>
    <col min="987" max="987" width="21.5703125" style="2" bestFit="1" customWidth="1"/>
    <col min="988" max="989" width="16.28515625" style="2" bestFit="1" customWidth="1"/>
    <col min="990" max="990" width="44.42578125" style="2" bestFit="1" customWidth="1"/>
    <col min="991" max="991" width="12.28515625" style="2" bestFit="1" customWidth="1"/>
    <col min="992" max="992" width="9.140625" style="2"/>
    <col min="993" max="993" width="14.42578125" style="2" bestFit="1" customWidth="1"/>
    <col min="994" max="994" width="12.85546875" style="2" bestFit="1" customWidth="1"/>
    <col min="995" max="1237" width="9.140625" style="2"/>
    <col min="1238" max="1238" width="11.42578125" style="2" customWidth="1"/>
    <col min="1239" max="1239" width="45.42578125" style="2" customWidth="1"/>
    <col min="1240" max="1240" width="16.42578125" style="2" bestFit="1" customWidth="1"/>
    <col min="1241" max="1241" width="24.7109375" style="2" bestFit="1" customWidth="1"/>
    <col min="1242" max="1242" width="15.5703125" style="2" bestFit="1" customWidth="1"/>
    <col min="1243" max="1243" width="21.5703125" style="2" bestFit="1" customWidth="1"/>
    <col min="1244" max="1245" width="16.28515625" style="2" bestFit="1" customWidth="1"/>
    <col min="1246" max="1246" width="44.42578125" style="2" bestFit="1" customWidth="1"/>
    <col min="1247" max="1247" width="12.28515625" style="2" bestFit="1" customWidth="1"/>
    <col min="1248" max="1248" width="9.140625" style="2"/>
    <col min="1249" max="1249" width="14.42578125" style="2" bestFit="1" customWidth="1"/>
    <col min="1250" max="1250" width="12.85546875" style="2" bestFit="1" customWidth="1"/>
    <col min="1251" max="1493" width="9.140625" style="2"/>
    <col min="1494" max="1494" width="11.42578125" style="2" customWidth="1"/>
    <col min="1495" max="1495" width="45.42578125" style="2" customWidth="1"/>
    <col min="1496" max="1496" width="16.42578125" style="2" bestFit="1" customWidth="1"/>
    <col min="1497" max="1497" width="24.7109375" style="2" bestFit="1" customWidth="1"/>
    <col min="1498" max="1498" width="15.5703125" style="2" bestFit="1" customWidth="1"/>
    <col min="1499" max="1499" width="21.5703125" style="2" bestFit="1" customWidth="1"/>
    <col min="1500" max="1501" width="16.28515625" style="2" bestFit="1" customWidth="1"/>
    <col min="1502" max="1502" width="44.42578125" style="2" bestFit="1" customWidth="1"/>
    <col min="1503" max="1503" width="12.28515625" style="2" bestFit="1" customWidth="1"/>
    <col min="1504" max="1504" width="9.140625" style="2"/>
    <col min="1505" max="1505" width="14.42578125" style="2" bestFit="1" customWidth="1"/>
    <col min="1506" max="1506" width="12.85546875" style="2" bestFit="1" customWidth="1"/>
    <col min="1507" max="1749" width="9.140625" style="2"/>
    <col min="1750" max="1750" width="11.42578125" style="2" customWidth="1"/>
    <col min="1751" max="1751" width="45.42578125" style="2" customWidth="1"/>
    <col min="1752" max="1752" width="16.42578125" style="2" bestFit="1" customWidth="1"/>
    <col min="1753" max="1753" width="24.7109375" style="2" bestFit="1" customWidth="1"/>
    <col min="1754" max="1754" width="15.5703125" style="2" bestFit="1" customWidth="1"/>
    <col min="1755" max="1755" width="21.5703125" style="2" bestFit="1" customWidth="1"/>
    <col min="1756" max="1757" width="16.28515625" style="2" bestFit="1" customWidth="1"/>
    <col min="1758" max="1758" width="44.42578125" style="2" bestFit="1" customWidth="1"/>
    <col min="1759" max="1759" width="12.28515625" style="2" bestFit="1" customWidth="1"/>
    <col min="1760" max="1760" width="9.140625" style="2"/>
    <col min="1761" max="1761" width="14.42578125" style="2" bestFit="1" customWidth="1"/>
    <col min="1762" max="1762" width="12.85546875" style="2" bestFit="1" customWidth="1"/>
    <col min="1763" max="2005" width="9.140625" style="2"/>
    <col min="2006" max="2006" width="11.42578125" style="2" customWidth="1"/>
    <col min="2007" max="2007" width="45.42578125" style="2" customWidth="1"/>
    <col min="2008" max="2008" width="16.42578125" style="2" bestFit="1" customWidth="1"/>
    <col min="2009" max="2009" width="24.7109375" style="2" bestFit="1" customWidth="1"/>
    <col min="2010" max="2010" width="15.5703125" style="2" bestFit="1" customWidth="1"/>
    <col min="2011" max="2011" width="21.5703125" style="2" bestFit="1" customWidth="1"/>
    <col min="2012" max="2013" width="16.28515625" style="2" bestFit="1" customWidth="1"/>
    <col min="2014" max="2014" width="44.42578125" style="2" bestFit="1" customWidth="1"/>
    <col min="2015" max="2015" width="12.28515625" style="2" bestFit="1" customWidth="1"/>
    <col min="2016" max="2016" width="9.140625" style="2"/>
    <col min="2017" max="2017" width="14.42578125" style="2" bestFit="1" customWidth="1"/>
    <col min="2018" max="2018" width="12.85546875" style="2" bestFit="1" customWidth="1"/>
    <col min="2019" max="2261" width="9.140625" style="2"/>
    <col min="2262" max="2262" width="11.42578125" style="2" customWidth="1"/>
    <col min="2263" max="2263" width="45.42578125" style="2" customWidth="1"/>
    <col min="2264" max="2264" width="16.42578125" style="2" bestFit="1" customWidth="1"/>
    <col min="2265" max="2265" width="24.7109375" style="2" bestFit="1" customWidth="1"/>
    <col min="2266" max="2266" width="15.5703125" style="2" bestFit="1" customWidth="1"/>
    <col min="2267" max="2267" width="21.5703125" style="2" bestFit="1" customWidth="1"/>
    <col min="2268" max="2269" width="16.28515625" style="2" bestFit="1" customWidth="1"/>
    <col min="2270" max="2270" width="44.42578125" style="2" bestFit="1" customWidth="1"/>
    <col min="2271" max="2271" width="12.28515625" style="2" bestFit="1" customWidth="1"/>
    <col min="2272" max="2272" width="9.140625" style="2"/>
    <col min="2273" max="2273" width="14.42578125" style="2" bestFit="1" customWidth="1"/>
    <col min="2274" max="2274" width="12.85546875" style="2" bestFit="1" customWidth="1"/>
    <col min="2275" max="2517" width="9.140625" style="2"/>
    <col min="2518" max="2518" width="11.42578125" style="2" customWidth="1"/>
    <col min="2519" max="2519" width="45.42578125" style="2" customWidth="1"/>
    <col min="2520" max="2520" width="16.42578125" style="2" bestFit="1" customWidth="1"/>
    <col min="2521" max="2521" width="24.7109375" style="2" bestFit="1" customWidth="1"/>
    <col min="2522" max="2522" width="15.5703125" style="2" bestFit="1" customWidth="1"/>
    <col min="2523" max="2523" width="21.5703125" style="2" bestFit="1" customWidth="1"/>
    <col min="2524" max="2525" width="16.28515625" style="2" bestFit="1" customWidth="1"/>
    <col min="2526" max="2526" width="44.42578125" style="2" bestFit="1" customWidth="1"/>
    <col min="2527" max="2527" width="12.28515625" style="2" bestFit="1" customWidth="1"/>
    <col min="2528" max="2528" width="9.140625" style="2"/>
    <col min="2529" max="2529" width="14.42578125" style="2" bestFit="1" customWidth="1"/>
    <col min="2530" max="2530" width="12.85546875" style="2" bestFit="1" customWidth="1"/>
    <col min="2531" max="2773" width="9.140625" style="2"/>
    <col min="2774" max="2774" width="11.42578125" style="2" customWidth="1"/>
    <col min="2775" max="2775" width="45.42578125" style="2" customWidth="1"/>
    <col min="2776" max="2776" width="16.42578125" style="2" bestFit="1" customWidth="1"/>
    <col min="2777" max="2777" width="24.7109375" style="2" bestFit="1" customWidth="1"/>
    <col min="2778" max="2778" width="15.5703125" style="2" bestFit="1" customWidth="1"/>
    <col min="2779" max="2779" width="21.5703125" style="2" bestFit="1" customWidth="1"/>
    <col min="2780" max="2781" width="16.28515625" style="2" bestFit="1" customWidth="1"/>
    <col min="2782" max="2782" width="44.42578125" style="2" bestFit="1" customWidth="1"/>
    <col min="2783" max="2783" width="12.28515625" style="2" bestFit="1" customWidth="1"/>
    <col min="2784" max="2784" width="9.140625" style="2"/>
    <col min="2785" max="2785" width="14.42578125" style="2" bestFit="1" customWidth="1"/>
    <col min="2786" max="2786" width="12.85546875" style="2" bestFit="1" customWidth="1"/>
    <col min="2787" max="3029" width="9.140625" style="2"/>
    <col min="3030" max="3030" width="11.42578125" style="2" customWidth="1"/>
    <col min="3031" max="3031" width="45.42578125" style="2" customWidth="1"/>
    <col min="3032" max="3032" width="16.42578125" style="2" bestFit="1" customWidth="1"/>
    <col min="3033" max="3033" width="24.7109375" style="2" bestFit="1" customWidth="1"/>
    <col min="3034" max="3034" width="15.5703125" style="2" bestFit="1" customWidth="1"/>
    <col min="3035" max="3035" width="21.5703125" style="2" bestFit="1" customWidth="1"/>
    <col min="3036" max="3037" width="16.28515625" style="2" bestFit="1" customWidth="1"/>
    <col min="3038" max="3038" width="44.42578125" style="2" bestFit="1" customWidth="1"/>
    <col min="3039" max="3039" width="12.28515625" style="2" bestFit="1" customWidth="1"/>
    <col min="3040" max="3040" width="9.140625" style="2"/>
    <col min="3041" max="3041" width="14.42578125" style="2" bestFit="1" customWidth="1"/>
    <col min="3042" max="3042" width="12.85546875" style="2" bestFit="1" customWidth="1"/>
    <col min="3043" max="3285" width="9.140625" style="2"/>
    <col min="3286" max="3286" width="11.42578125" style="2" customWidth="1"/>
    <col min="3287" max="3287" width="45.42578125" style="2" customWidth="1"/>
    <col min="3288" max="3288" width="16.42578125" style="2" bestFit="1" customWidth="1"/>
    <col min="3289" max="3289" width="24.7109375" style="2" bestFit="1" customWidth="1"/>
    <col min="3290" max="3290" width="15.5703125" style="2" bestFit="1" customWidth="1"/>
    <col min="3291" max="3291" width="21.5703125" style="2" bestFit="1" customWidth="1"/>
    <col min="3292" max="3293" width="16.28515625" style="2" bestFit="1" customWidth="1"/>
    <col min="3294" max="3294" width="44.42578125" style="2" bestFit="1" customWidth="1"/>
    <col min="3295" max="3295" width="12.28515625" style="2" bestFit="1" customWidth="1"/>
    <col min="3296" max="3296" width="9.140625" style="2"/>
    <col min="3297" max="3297" width="14.42578125" style="2" bestFit="1" customWidth="1"/>
    <col min="3298" max="3298" width="12.85546875" style="2" bestFit="1" customWidth="1"/>
    <col min="3299" max="3541" width="9.140625" style="2"/>
    <col min="3542" max="3542" width="11.42578125" style="2" customWidth="1"/>
    <col min="3543" max="3543" width="45.42578125" style="2" customWidth="1"/>
    <col min="3544" max="3544" width="16.42578125" style="2" bestFit="1" customWidth="1"/>
    <col min="3545" max="3545" width="24.7109375" style="2" bestFit="1" customWidth="1"/>
    <col min="3546" max="3546" width="15.5703125" style="2" bestFit="1" customWidth="1"/>
    <col min="3547" max="3547" width="21.5703125" style="2" bestFit="1" customWidth="1"/>
    <col min="3548" max="3549" width="16.28515625" style="2" bestFit="1" customWidth="1"/>
    <col min="3550" max="3550" width="44.42578125" style="2" bestFit="1" customWidth="1"/>
    <col min="3551" max="3551" width="12.28515625" style="2" bestFit="1" customWidth="1"/>
    <col min="3552" max="3552" width="9.140625" style="2"/>
    <col min="3553" max="3553" width="14.42578125" style="2" bestFit="1" customWidth="1"/>
    <col min="3554" max="3554" width="12.85546875" style="2" bestFit="1" customWidth="1"/>
    <col min="3555" max="3797" width="9.140625" style="2"/>
    <col min="3798" max="3798" width="11.42578125" style="2" customWidth="1"/>
    <col min="3799" max="3799" width="45.42578125" style="2" customWidth="1"/>
    <col min="3800" max="3800" width="16.42578125" style="2" bestFit="1" customWidth="1"/>
    <col min="3801" max="3801" width="24.7109375" style="2" bestFit="1" customWidth="1"/>
    <col min="3802" max="3802" width="15.5703125" style="2" bestFit="1" customWidth="1"/>
    <col min="3803" max="3803" width="21.5703125" style="2" bestFit="1" customWidth="1"/>
    <col min="3804" max="3805" width="16.28515625" style="2" bestFit="1" customWidth="1"/>
    <col min="3806" max="3806" width="44.42578125" style="2" bestFit="1" customWidth="1"/>
    <col min="3807" max="3807" width="12.28515625" style="2" bestFit="1" customWidth="1"/>
    <col min="3808" max="3808" width="9.140625" style="2"/>
    <col min="3809" max="3809" width="14.42578125" style="2" bestFit="1" customWidth="1"/>
    <col min="3810" max="3810" width="12.85546875" style="2" bestFit="1" customWidth="1"/>
    <col min="3811" max="4053" width="9.140625" style="2"/>
    <col min="4054" max="4054" width="11.42578125" style="2" customWidth="1"/>
    <col min="4055" max="4055" width="45.42578125" style="2" customWidth="1"/>
    <col min="4056" max="4056" width="16.42578125" style="2" bestFit="1" customWidth="1"/>
    <col min="4057" max="4057" width="24.7109375" style="2" bestFit="1" customWidth="1"/>
    <col min="4058" max="4058" width="15.5703125" style="2" bestFit="1" customWidth="1"/>
    <col min="4059" max="4059" width="21.5703125" style="2" bestFit="1" customWidth="1"/>
    <col min="4060" max="4061" width="16.28515625" style="2" bestFit="1" customWidth="1"/>
    <col min="4062" max="4062" width="44.42578125" style="2" bestFit="1" customWidth="1"/>
    <col min="4063" max="4063" width="12.28515625" style="2" bestFit="1" customWidth="1"/>
    <col min="4064" max="4064" width="9.140625" style="2"/>
    <col min="4065" max="4065" width="14.42578125" style="2" bestFit="1" customWidth="1"/>
    <col min="4066" max="4066" width="12.85546875" style="2" bestFit="1" customWidth="1"/>
    <col min="4067" max="4309" width="9.140625" style="2"/>
    <col min="4310" max="4310" width="11.42578125" style="2" customWidth="1"/>
    <col min="4311" max="4311" width="45.42578125" style="2" customWidth="1"/>
    <col min="4312" max="4312" width="16.42578125" style="2" bestFit="1" customWidth="1"/>
    <col min="4313" max="4313" width="24.7109375" style="2" bestFit="1" customWidth="1"/>
    <col min="4314" max="4314" width="15.5703125" style="2" bestFit="1" customWidth="1"/>
    <col min="4315" max="4315" width="21.5703125" style="2" bestFit="1" customWidth="1"/>
    <col min="4316" max="4317" width="16.28515625" style="2" bestFit="1" customWidth="1"/>
    <col min="4318" max="4318" width="44.42578125" style="2" bestFit="1" customWidth="1"/>
    <col min="4319" max="4319" width="12.28515625" style="2" bestFit="1" customWidth="1"/>
    <col min="4320" max="4320" width="9.140625" style="2"/>
    <col min="4321" max="4321" width="14.42578125" style="2" bestFit="1" customWidth="1"/>
    <col min="4322" max="4322" width="12.85546875" style="2" bestFit="1" customWidth="1"/>
    <col min="4323" max="4565" width="9.140625" style="2"/>
    <col min="4566" max="4566" width="11.42578125" style="2" customWidth="1"/>
    <col min="4567" max="4567" width="45.42578125" style="2" customWidth="1"/>
    <col min="4568" max="4568" width="16.42578125" style="2" bestFit="1" customWidth="1"/>
    <col min="4569" max="4569" width="24.7109375" style="2" bestFit="1" customWidth="1"/>
    <col min="4570" max="4570" width="15.5703125" style="2" bestFit="1" customWidth="1"/>
    <col min="4571" max="4571" width="21.5703125" style="2" bestFit="1" customWidth="1"/>
    <col min="4572" max="4573" width="16.28515625" style="2" bestFit="1" customWidth="1"/>
    <col min="4574" max="4574" width="44.42578125" style="2" bestFit="1" customWidth="1"/>
    <col min="4575" max="4575" width="12.28515625" style="2" bestFit="1" customWidth="1"/>
    <col min="4576" max="4576" width="9.140625" style="2"/>
    <col min="4577" max="4577" width="14.42578125" style="2" bestFit="1" customWidth="1"/>
    <col min="4578" max="4578" width="12.85546875" style="2" bestFit="1" customWidth="1"/>
    <col min="4579" max="4821" width="9.140625" style="2"/>
    <col min="4822" max="4822" width="11.42578125" style="2" customWidth="1"/>
    <col min="4823" max="4823" width="45.42578125" style="2" customWidth="1"/>
    <col min="4824" max="4824" width="16.42578125" style="2" bestFit="1" customWidth="1"/>
    <col min="4825" max="4825" width="24.7109375" style="2" bestFit="1" customWidth="1"/>
    <col min="4826" max="4826" width="15.5703125" style="2" bestFit="1" customWidth="1"/>
    <col min="4827" max="4827" width="21.5703125" style="2" bestFit="1" customWidth="1"/>
    <col min="4828" max="4829" width="16.28515625" style="2" bestFit="1" customWidth="1"/>
    <col min="4830" max="4830" width="44.42578125" style="2" bestFit="1" customWidth="1"/>
    <col min="4831" max="4831" width="12.28515625" style="2" bestFit="1" customWidth="1"/>
    <col min="4832" max="4832" width="9.140625" style="2"/>
    <col min="4833" max="4833" width="14.42578125" style="2" bestFit="1" customWidth="1"/>
    <col min="4834" max="4834" width="12.85546875" style="2" bestFit="1" customWidth="1"/>
    <col min="4835" max="5077" width="9.140625" style="2"/>
    <col min="5078" max="5078" width="11.42578125" style="2" customWidth="1"/>
    <col min="5079" max="5079" width="45.42578125" style="2" customWidth="1"/>
    <col min="5080" max="5080" width="16.42578125" style="2" bestFit="1" customWidth="1"/>
    <col min="5081" max="5081" width="24.7109375" style="2" bestFit="1" customWidth="1"/>
    <col min="5082" max="5082" width="15.5703125" style="2" bestFit="1" customWidth="1"/>
    <col min="5083" max="5083" width="21.5703125" style="2" bestFit="1" customWidth="1"/>
    <col min="5084" max="5085" width="16.28515625" style="2" bestFit="1" customWidth="1"/>
    <col min="5086" max="5086" width="44.42578125" style="2" bestFit="1" customWidth="1"/>
    <col min="5087" max="5087" width="12.28515625" style="2" bestFit="1" customWidth="1"/>
    <col min="5088" max="5088" width="9.140625" style="2"/>
    <col min="5089" max="5089" width="14.42578125" style="2" bestFit="1" customWidth="1"/>
    <col min="5090" max="5090" width="12.85546875" style="2" bestFit="1" customWidth="1"/>
    <col min="5091" max="5333" width="9.140625" style="2"/>
    <col min="5334" max="5334" width="11.42578125" style="2" customWidth="1"/>
    <col min="5335" max="5335" width="45.42578125" style="2" customWidth="1"/>
    <col min="5336" max="5336" width="16.42578125" style="2" bestFit="1" customWidth="1"/>
    <col min="5337" max="5337" width="24.7109375" style="2" bestFit="1" customWidth="1"/>
    <col min="5338" max="5338" width="15.5703125" style="2" bestFit="1" customWidth="1"/>
    <col min="5339" max="5339" width="21.5703125" style="2" bestFit="1" customWidth="1"/>
    <col min="5340" max="5341" width="16.28515625" style="2" bestFit="1" customWidth="1"/>
    <col min="5342" max="5342" width="44.42578125" style="2" bestFit="1" customWidth="1"/>
    <col min="5343" max="5343" width="12.28515625" style="2" bestFit="1" customWidth="1"/>
    <col min="5344" max="5344" width="9.140625" style="2"/>
    <col min="5345" max="5345" width="14.42578125" style="2" bestFit="1" customWidth="1"/>
    <col min="5346" max="5346" width="12.85546875" style="2" bestFit="1" customWidth="1"/>
    <col min="5347" max="5589" width="9.140625" style="2"/>
    <col min="5590" max="5590" width="11.42578125" style="2" customWidth="1"/>
    <col min="5591" max="5591" width="45.42578125" style="2" customWidth="1"/>
    <col min="5592" max="5592" width="16.42578125" style="2" bestFit="1" customWidth="1"/>
    <col min="5593" max="5593" width="24.7109375" style="2" bestFit="1" customWidth="1"/>
    <col min="5594" max="5594" width="15.5703125" style="2" bestFit="1" customWidth="1"/>
    <col min="5595" max="5595" width="21.5703125" style="2" bestFit="1" customWidth="1"/>
    <col min="5596" max="5597" width="16.28515625" style="2" bestFit="1" customWidth="1"/>
    <col min="5598" max="5598" width="44.42578125" style="2" bestFit="1" customWidth="1"/>
    <col min="5599" max="5599" width="12.28515625" style="2" bestFit="1" customWidth="1"/>
    <col min="5600" max="5600" width="9.140625" style="2"/>
    <col min="5601" max="5601" width="14.42578125" style="2" bestFit="1" customWidth="1"/>
    <col min="5602" max="5602" width="12.85546875" style="2" bestFit="1" customWidth="1"/>
    <col min="5603" max="5845" width="9.140625" style="2"/>
    <col min="5846" max="5846" width="11.42578125" style="2" customWidth="1"/>
    <col min="5847" max="5847" width="45.42578125" style="2" customWidth="1"/>
    <col min="5848" max="5848" width="16.42578125" style="2" bestFit="1" customWidth="1"/>
    <col min="5849" max="5849" width="24.7109375" style="2" bestFit="1" customWidth="1"/>
    <col min="5850" max="5850" width="15.5703125" style="2" bestFit="1" customWidth="1"/>
    <col min="5851" max="5851" width="21.5703125" style="2" bestFit="1" customWidth="1"/>
    <col min="5852" max="5853" width="16.28515625" style="2" bestFit="1" customWidth="1"/>
    <col min="5854" max="5854" width="44.42578125" style="2" bestFit="1" customWidth="1"/>
    <col min="5855" max="5855" width="12.28515625" style="2" bestFit="1" customWidth="1"/>
    <col min="5856" max="5856" width="9.140625" style="2"/>
    <col min="5857" max="5857" width="14.42578125" style="2" bestFit="1" customWidth="1"/>
    <col min="5858" max="5858" width="12.85546875" style="2" bestFit="1" customWidth="1"/>
    <col min="5859" max="6101" width="9.140625" style="2"/>
    <col min="6102" max="6102" width="11.42578125" style="2" customWidth="1"/>
    <col min="6103" max="6103" width="45.42578125" style="2" customWidth="1"/>
    <col min="6104" max="6104" width="16.42578125" style="2" bestFit="1" customWidth="1"/>
    <col min="6105" max="6105" width="24.7109375" style="2" bestFit="1" customWidth="1"/>
    <col min="6106" max="6106" width="15.5703125" style="2" bestFit="1" customWidth="1"/>
    <col min="6107" max="6107" width="21.5703125" style="2" bestFit="1" customWidth="1"/>
    <col min="6108" max="6109" width="16.28515625" style="2" bestFit="1" customWidth="1"/>
    <col min="6110" max="6110" width="44.42578125" style="2" bestFit="1" customWidth="1"/>
    <col min="6111" max="6111" width="12.28515625" style="2" bestFit="1" customWidth="1"/>
    <col min="6112" max="6112" width="9.140625" style="2"/>
    <col min="6113" max="6113" width="14.42578125" style="2" bestFit="1" customWidth="1"/>
    <col min="6114" max="6114" width="12.85546875" style="2" bestFit="1" customWidth="1"/>
    <col min="6115" max="6357" width="9.140625" style="2"/>
    <col min="6358" max="6358" width="11.42578125" style="2" customWidth="1"/>
    <col min="6359" max="6359" width="45.42578125" style="2" customWidth="1"/>
    <col min="6360" max="6360" width="16.42578125" style="2" bestFit="1" customWidth="1"/>
    <col min="6361" max="6361" width="24.7109375" style="2" bestFit="1" customWidth="1"/>
    <col min="6362" max="6362" width="15.5703125" style="2" bestFit="1" customWidth="1"/>
    <col min="6363" max="6363" width="21.5703125" style="2" bestFit="1" customWidth="1"/>
    <col min="6364" max="6365" width="16.28515625" style="2" bestFit="1" customWidth="1"/>
    <col min="6366" max="6366" width="44.42578125" style="2" bestFit="1" customWidth="1"/>
    <col min="6367" max="6367" width="12.28515625" style="2" bestFit="1" customWidth="1"/>
    <col min="6368" max="6368" width="9.140625" style="2"/>
    <col min="6369" max="6369" width="14.42578125" style="2" bestFit="1" customWidth="1"/>
    <col min="6370" max="6370" width="12.85546875" style="2" bestFit="1" customWidth="1"/>
    <col min="6371" max="6613" width="9.140625" style="2"/>
    <col min="6614" max="6614" width="11.42578125" style="2" customWidth="1"/>
    <col min="6615" max="6615" width="45.42578125" style="2" customWidth="1"/>
    <col min="6616" max="6616" width="16.42578125" style="2" bestFit="1" customWidth="1"/>
    <col min="6617" max="6617" width="24.7109375" style="2" bestFit="1" customWidth="1"/>
    <col min="6618" max="6618" width="15.5703125" style="2" bestFit="1" customWidth="1"/>
    <col min="6619" max="6619" width="21.5703125" style="2" bestFit="1" customWidth="1"/>
    <col min="6620" max="6621" width="16.28515625" style="2" bestFit="1" customWidth="1"/>
    <col min="6622" max="6622" width="44.42578125" style="2" bestFit="1" customWidth="1"/>
    <col min="6623" max="6623" width="12.28515625" style="2" bestFit="1" customWidth="1"/>
    <col min="6624" max="6624" width="9.140625" style="2"/>
    <col min="6625" max="6625" width="14.42578125" style="2" bestFit="1" customWidth="1"/>
    <col min="6626" max="6626" width="12.85546875" style="2" bestFit="1" customWidth="1"/>
    <col min="6627" max="6869" width="9.140625" style="2"/>
    <col min="6870" max="6870" width="11.42578125" style="2" customWidth="1"/>
    <col min="6871" max="6871" width="45.42578125" style="2" customWidth="1"/>
    <col min="6872" max="6872" width="16.42578125" style="2" bestFit="1" customWidth="1"/>
    <col min="6873" max="6873" width="24.7109375" style="2" bestFit="1" customWidth="1"/>
    <col min="6874" max="6874" width="15.5703125" style="2" bestFit="1" customWidth="1"/>
    <col min="6875" max="6875" width="21.5703125" style="2" bestFit="1" customWidth="1"/>
    <col min="6876" max="6877" width="16.28515625" style="2" bestFit="1" customWidth="1"/>
    <col min="6878" max="6878" width="44.42578125" style="2" bestFit="1" customWidth="1"/>
    <col min="6879" max="6879" width="12.28515625" style="2" bestFit="1" customWidth="1"/>
    <col min="6880" max="6880" width="9.140625" style="2"/>
    <col min="6881" max="6881" width="14.42578125" style="2" bestFit="1" customWidth="1"/>
    <col min="6882" max="6882" width="12.85546875" style="2" bestFit="1" customWidth="1"/>
    <col min="6883" max="7125" width="9.140625" style="2"/>
    <col min="7126" max="7126" width="11.42578125" style="2" customWidth="1"/>
    <col min="7127" max="7127" width="45.42578125" style="2" customWidth="1"/>
    <col min="7128" max="7128" width="16.42578125" style="2" bestFit="1" customWidth="1"/>
    <col min="7129" max="7129" width="24.7109375" style="2" bestFit="1" customWidth="1"/>
    <col min="7130" max="7130" width="15.5703125" style="2" bestFit="1" customWidth="1"/>
    <col min="7131" max="7131" width="21.5703125" style="2" bestFit="1" customWidth="1"/>
    <col min="7132" max="7133" width="16.28515625" style="2" bestFit="1" customWidth="1"/>
    <col min="7134" max="7134" width="44.42578125" style="2" bestFit="1" customWidth="1"/>
    <col min="7135" max="7135" width="12.28515625" style="2" bestFit="1" customWidth="1"/>
    <col min="7136" max="7136" width="9.140625" style="2"/>
    <col min="7137" max="7137" width="14.42578125" style="2" bestFit="1" customWidth="1"/>
    <col min="7138" max="7138" width="12.85546875" style="2" bestFit="1" customWidth="1"/>
    <col min="7139" max="7381" width="9.140625" style="2"/>
    <col min="7382" max="7382" width="11.42578125" style="2" customWidth="1"/>
    <col min="7383" max="7383" width="45.42578125" style="2" customWidth="1"/>
    <col min="7384" max="7384" width="16.42578125" style="2" bestFit="1" customWidth="1"/>
    <col min="7385" max="7385" width="24.7109375" style="2" bestFit="1" customWidth="1"/>
    <col min="7386" max="7386" width="15.5703125" style="2" bestFit="1" customWidth="1"/>
    <col min="7387" max="7387" width="21.5703125" style="2" bestFit="1" customWidth="1"/>
    <col min="7388" max="7389" width="16.28515625" style="2" bestFit="1" customWidth="1"/>
    <col min="7390" max="7390" width="44.42578125" style="2" bestFit="1" customWidth="1"/>
    <col min="7391" max="7391" width="12.28515625" style="2" bestFit="1" customWidth="1"/>
    <col min="7392" max="7392" width="9.140625" style="2"/>
    <col min="7393" max="7393" width="14.42578125" style="2" bestFit="1" customWidth="1"/>
    <col min="7394" max="7394" width="12.85546875" style="2" bestFit="1" customWidth="1"/>
    <col min="7395" max="7637" width="9.140625" style="2"/>
    <col min="7638" max="7638" width="11.42578125" style="2" customWidth="1"/>
    <col min="7639" max="7639" width="45.42578125" style="2" customWidth="1"/>
    <col min="7640" max="7640" width="16.42578125" style="2" bestFit="1" customWidth="1"/>
    <col min="7641" max="7641" width="24.7109375" style="2" bestFit="1" customWidth="1"/>
    <col min="7642" max="7642" width="15.5703125" style="2" bestFit="1" customWidth="1"/>
    <col min="7643" max="7643" width="21.5703125" style="2" bestFit="1" customWidth="1"/>
    <col min="7644" max="7645" width="16.28515625" style="2" bestFit="1" customWidth="1"/>
    <col min="7646" max="7646" width="44.42578125" style="2" bestFit="1" customWidth="1"/>
    <col min="7647" max="7647" width="12.28515625" style="2" bestFit="1" customWidth="1"/>
    <col min="7648" max="7648" width="9.140625" style="2"/>
    <col min="7649" max="7649" width="14.42578125" style="2" bestFit="1" customWidth="1"/>
    <col min="7650" max="7650" width="12.85546875" style="2" bestFit="1" customWidth="1"/>
    <col min="7651" max="7893" width="9.140625" style="2"/>
    <col min="7894" max="7894" width="11.42578125" style="2" customWidth="1"/>
    <col min="7895" max="7895" width="45.42578125" style="2" customWidth="1"/>
    <col min="7896" max="7896" width="16.42578125" style="2" bestFit="1" customWidth="1"/>
    <col min="7897" max="7897" width="24.7109375" style="2" bestFit="1" customWidth="1"/>
    <col min="7898" max="7898" width="15.5703125" style="2" bestFit="1" customWidth="1"/>
    <col min="7899" max="7899" width="21.5703125" style="2" bestFit="1" customWidth="1"/>
    <col min="7900" max="7901" width="16.28515625" style="2" bestFit="1" customWidth="1"/>
    <col min="7902" max="7902" width="44.42578125" style="2" bestFit="1" customWidth="1"/>
    <col min="7903" max="7903" width="12.28515625" style="2" bestFit="1" customWidth="1"/>
    <col min="7904" max="7904" width="9.140625" style="2"/>
    <col min="7905" max="7905" width="14.42578125" style="2" bestFit="1" customWidth="1"/>
    <col min="7906" max="7906" width="12.85546875" style="2" bestFit="1" customWidth="1"/>
    <col min="7907" max="8149" width="9.140625" style="2"/>
    <col min="8150" max="8150" width="11.42578125" style="2" customWidth="1"/>
    <col min="8151" max="8151" width="45.42578125" style="2" customWidth="1"/>
    <col min="8152" max="8152" width="16.42578125" style="2" bestFit="1" customWidth="1"/>
    <col min="8153" max="8153" width="24.7109375" style="2" bestFit="1" customWidth="1"/>
    <col min="8154" max="8154" width="15.5703125" style="2" bestFit="1" customWidth="1"/>
    <col min="8155" max="8155" width="21.5703125" style="2" bestFit="1" customWidth="1"/>
    <col min="8156" max="8157" width="16.28515625" style="2" bestFit="1" customWidth="1"/>
    <col min="8158" max="8158" width="44.42578125" style="2" bestFit="1" customWidth="1"/>
    <col min="8159" max="8159" width="12.28515625" style="2" bestFit="1" customWidth="1"/>
    <col min="8160" max="8160" width="9.140625" style="2"/>
    <col min="8161" max="8161" width="14.42578125" style="2" bestFit="1" customWidth="1"/>
    <col min="8162" max="8162" width="12.85546875" style="2" bestFit="1" customWidth="1"/>
    <col min="8163" max="8405" width="9.140625" style="2"/>
    <col min="8406" max="8406" width="11.42578125" style="2" customWidth="1"/>
    <col min="8407" max="8407" width="45.42578125" style="2" customWidth="1"/>
    <col min="8408" max="8408" width="16.42578125" style="2" bestFit="1" customWidth="1"/>
    <col min="8409" max="8409" width="24.7109375" style="2" bestFit="1" customWidth="1"/>
    <col min="8410" max="8410" width="15.5703125" style="2" bestFit="1" customWidth="1"/>
    <col min="8411" max="8411" width="21.5703125" style="2" bestFit="1" customWidth="1"/>
    <col min="8412" max="8413" width="16.28515625" style="2" bestFit="1" customWidth="1"/>
    <col min="8414" max="8414" width="44.42578125" style="2" bestFit="1" customWidth="1"/>
    <col min="8415" max="8415" width="12.28515625" style="2" bestFit="1" customWidth="1"/>
    <col min="8416" max="8416" width="9.140625" style="2"/>
    <col min="8417" max="8417" width="14.42578125" style="2" bestFit="1" customWidth="1"/>
    <col min="8418" max="8418" width="12.85546875" style="2" bestFit="1" customWidth="1"/>
    <col min="8419" max="8661" width="9.140625" style="2"/>
    <col min="8662" max="8662" width="11.42578125" style="2" customWidth="1"/>
    <col min="8663" max="8663" width="45.42578125" style="2" customWidth="1"/>
    <col min="8664" max="8664" width="16.42578125" style="2" bestFit="1" customWidth="1"/>
    <col min="8665" max="8665" width="24.7109375" style="2" bestFit="1" customWidth="1"/>
    <col min="8666" max="8666" width="15.5703125" style="2" bestFit="1" customWidth="1"/>
    <col min="8667" max="8667" width="21.5703125" style="2" bestFit="1" customWidth="1"/>
    <col min="8668" max="8669" width="16.28515625" style="2" bestFit="1" customWidth="1"/>
    <col min="8670" max="8670" width="44.42578125" style="2" bestFit="1" customWidth="1"/>
    <col min="8671" max="8671" width="12.28515625" style="2" bestFit="1" customWidth="1"/>
    <col min="8672" max="8672" width="9.140625" style="2"/>
    <col min="8673" max="8673" width="14.42578125" style="2" bestFit="1" customWidth="1"/>
    <col min="8674" max="8674" width="12.85546875" style="2" bestFit="1" customWidth="1"/>
    <col min="8675" max="8917" width="9.140625" style="2"/>
    <col min="8918" max="8918" width="11.42578125" style="2" customWidth="1"/>
    <col min="8919" max="8919" width="45.42578125" style="2" customWidth="1"/>
    <col min="8920" max="8920" width="16.42578125" style="2" bestFit="1" customWidth="1"/>
    <col min="8921" max="8921" width="24.7109375" style="2" bestFit="1" customWidth="1"/>
    <col min="8922" max="8922" width="15.5703125" style="2" bestFit="1" customWidth="1"/>
    <col min="8923" max="8923" width="21.5703125" style="2" bestFit="1" customWidth="1"/>
    <col min="8924" max="8925" width="16.28515625" style="2" bestFit="1" customWidth="1"/>
    <col min="8926" max="8926" width="44.42578125" style="2" bestFit="1" customWidth="1"/>
    <col min="8927" max="8927" width="12.28515625" style="2" bestFit="1" customWidth="1"/>
    <col min="8928" max="8928" width="9.140625" style="2"/>
    <col min="8929" max="8929" width="14.42578125" style="2" bestFit="1" customWidth="1"/>
    <col min="8930" max="8930" width="12.85546875" style="2" bestFit="1" customWidth="1"/>
    <col min="8931" max="9173" width="9.140625" style="2"/>
    <col min="9174" max="9174" width="11.42578125" style="2" customWidth="1"/>
    <col min="9175" max="9175" width="45.42578125" style="2" customWidth="1"/>
    <col min="9176" max="9176" width="16.42578125" style="2" bestFit="1" customWidth="1"/>
    <col min="9177" max="9177" width="24.7109375" style="2" bestFit="1" customWidth="1"/>
    <col min="9178" max="9178" width="15.5703125" style="2" bestFit="1" customWidth="1"/>
    <col min="9179" max="9179" width="21.5703125" style="2" bestFit="1" customWidth="1"/>
    <col min="9180" max="9181" width="16.28515625" style="2" bestFit="1" customWidth="1"/>
    <col min="9182" max="9182" width="44.42578125" style="2" bestFit="1" customWidth="1"/>
    <col min="9183" max="9183" width="12.28515625" style="2" bestFit="1" customWidth="1"/>
    <col min="9184" max="9184" width="9.140625" style="2"/>
    <col min="9185" max="9185" width="14.42578125" style="2" bestFit="1" customWidth="1"/>
    <col min="9186" max="9186" width="12.85546875" style="2" bestFit="1" customWidth="1"/>
    <col min="9187" max="9429" width="9.140625" style="2"/>
    <col min="9430" max="9430" width="11.42578125" style="2" customWidth="1"/>
    <col min="9431" max="9431" width="45.42578125" style="2" customWidth="1"/>
    <col min="9432" max="9432" width="16.42578125" style="2" bestFit="1" customWidth="1"/>
    <col min="9433" max="9433" width="24.7109375" style="2" bestFit="1" customWidth="1"/>
    <col min="9434" max="9434" width="15.5703125" style="2" bestFit="1" customWidth="1"/>
    <col min="9435" max="9435" width="21.5703125" style="2" bestFit="1" customWidth="1"/>
    <col min="9436" max="9437" width="16.28515625" style="2" bestFit="1" customWidth="1"/>
    <col min="9438" max="9438" width="44.42578125" style="2" bestFit="1" customWidth="1"/>
    <col min="9439" max="9439" width="12.28515625" style="2" bestFit="1" customWidth="1"/>
    <col min="9440" max="9440" width="9.140625" style="2"/>
    <col min="9441" max="9441" width="14.42578125" style="2" bestFit="1" customWidth="1"/>
    <col min="9442" max="9442" width="12.85546875" style="2" bestFit="1" customWidth="1"/>
    <col min="9443" max="9685" width="9.140625" style="2"/>
    <col min="9686" max="9686" width="11.42578125" style="2" customWidth="1"/>
    <col min="9687" max="9687" width="45.42578125" style="2" customWidth="1"/>
    <col min="9688" max="9688" width="16.42578125" style="2" bestFit="1" customWidth="1"/>
    <col min="9689" max="9689" width="24.7109375" style="2" bestFit="1" customWidth="1"/>
    <col min="9690" max="9690" width="15.5703125" style="2" bestFit="1" customWidth="1"/>
    <col min="9691" max="9691" width="21.5703125" style="2" bestFit="1" customWidth="1"/>
    <col min="9692" max="9693" width="16.28515625" style="2" bestFit="1" customWidth="1"/>
    <col min="9694" max="9694" width="44.42578125" style="2" bestFit="1" customWidth="1"/>
    <col min="9695" max="9695" width="12.28515625" style="2" bestFit="1" customWidth="1"/>
    <col min="9696" max="9696" width="9.140625" style="2"/>
    <col min="9697" max="9697" width="14.42578125" style="2" bestFit="1" customWidth="1"/>
    <col min="9698" max="9698" width="12.85546875" style="2" bestFit="1" customWidth="1"/>
    <col min="9699" max="9941" width="9.140625" style="2"/>
    <col min="9942" max="9942" width="11.42578125" style="2" customWidth="1"/>
    <col min="9943" max="9943" width="45.42578125" style="2" customWidth="1"/>
    <col min="9944" max="9944" width="16.42578125" style="2" bestFit="1" customWidth="1"/>
    <col min="9945" max="9945" width="24.7109375" style="2" bestFit="1" customWidth="1"/>
    <col min="9946" max="9946" width="15.5703125" style="2" bestFit="1" customWidth="1"/>
    <col min="9947" max="9947" width="21.5703125" style="2" bestFit="1" customWidth="1"/>
    <col min="9948" max="9949" width="16.28515625" style="2" bestFit="1" customWidth="1"/>
    <col min="9950" max="9950" width="44.42578125" style="2" bestFit="1" customWidth="1"/>
    <col min="9951" max="9951" width="12.28515625" style="2" bestFit="1" customWidth="1"/>
    <col min="9952" max="9952" width="9.140625" style="2"/>
    <col min="9953" max="9953" width="14.42578125" style="2" bestFit="1" customWidth="1"/>
    <col min="9954" max="9954" width="12.85546875" style="2" bestFit="1" customWidth="1"/>
    <col min="9955" max="10197" width="9.140625" style="2"/>
    <col min="10198" max="10198" width="11.42578125" style="2" customWidth="1"/>
    <col min="10199" max="10199" width="45.42578125" style="2" customWidth="1"/>
    <col min="10200" max="10200" width="16.42578125" style="2" bestFit="1" customWidth="1"/>
    <col min="10201" max="10201" width="24.7109375" style="2" bestFit="1" customWidth="1"/>
    <col min="10202" max="10202" width="15.5703125" style="2" bestFit="1" customWidth="1"/>
    <col min="10203" max="10203" width="21.5703125" style="2" bestFit="1" customWidth="1"/>
    <col min="10204" max="10205" width="16.28515625" style="2" bestFit="1" customWidth="1"/>
    <col min="10206" max="10206" width="44.42578125" style="2" bestFit="1" customWidth="1"/>
    <col min="10207" max="10207" width="12.28515625" style="2" bestFit="1" customWidth="1"/>
    <col min="10208" max="10208" width="9.140625" style="2"/>
    <col min="10209" max="10209" width="14.42578125" style="2" bestFit="1" customWidth="1"/>
    <col min="10210" max="10210" width="12.85546875" style="2" bestFit="1" customWidth="1"/>
    <col min="10211" max="10453" width="9.140625" style="2"/>
    <col min="10454" max="10454" width="11.42578125" style="2" customWidth="1"/>
    <col min="10455" max="10455" width="45.42578125" style="2" customWidth="1"/>
    <col min="10456" max="10456" width="16.42578125" style="2" bestFit="1" customWidth="1"/>
    <col min="10457" max="10457" width="24.7109375" style="2" bestFit="1" customWidth="1"/>
    <col min="10458" max="10458" width="15.5703125" style="2" bestFit="1" customWidth="1"/>
    <col min="10459" max="10459" width="21.5703125" style="2" bestFit="1" customWidth="1"/>
    <col min="10460" max="10461" width="16.28515625" style="2" bestFit="1" customWidth="1"/>
    <col min="10462" max="10462" width="44.42578125" style="2" bestFit="1" customWidth="1"/>
    <col min="10463" max="10463" width="12.28515625" style="2" bestFit="1" customWidth="1"/>
    <col min="10464" max="10464" width="9.140625" style="2"/>
    <col min="10465" max="10465" width="14.42578125" style="2" bestFit="1" customWidth="1"/>
    <col min="10466" max="10466" width="12.85546875" style="2" bestFit="1" customWidth="1"/>
    <col min="10467" max="10709" width="9.140625" style="2"/>
    <col min="10710" max="10710" width="11.42578125" style="2" customWidth="1"/>
    <col min="10711" max="10711" width="45.42578125" style="2" customWidth="1"/>
    <col min="10712" max="10712" width="16.42578125" style="2" bestFit="1" customWidth="1"/>
    <col min="10713" max="10713" width="24.7109375" style="2" bestFit="1" customWidth="1"/>
    <col min="10714" max="10714" width="15.5703125" style="2" bestFit="1" customWidth="1"/>
    <col min="10715" max="10715" width="21.5703125" style="2" bestFit="1" customWidth="1"/>
    <col min="10716" max="10717" width="16.28515625" style="2" bestFit="1" customWidth="1"/>
    <col min="10718" max="10718" width="44.42578125" style="2" bestFit="1" customWidth="1"/>
    <col min="10719" max="10719" width="12.28515625" style="2" bestFit="1" customWidth="1"/>
    <col min="10720" max="10720" width="9.140625" style="2"/>
    <col min="10721" max="10721" width="14.42578125" style="2" bestFit="1" customWidth="1"/>
    <col min="10722" max="10722" width="12.85546875" style="2" bestFit="1" customWidth="1"/>
    <col min="10723" max="10965" width="9.140625" style="2"/>
    <col min="10966" max="10966" width="11.42578125" style="2" customWidth="1"/>
    <col min="10967" max="10967" width="45.42578125" style="2" customWidth="1"/>
    <col min="10968" max="10968" width="16.42578125" style="2" bestFit="1" customWidth="1"/>
    <col min="10969" max="10969" width="24.7109375" style="2" bestFit="1" customWidth="1"/>
    <col min="10970" max="10970" width="15.5703125" style="2" bestFit="1" customWidth="1"/>
    <col min="10971" max="10971" width="21.5703125" style="2" bestFit="1" customWidth="1"/>
    <col min="10972" max="10973" width="16.28515625" style="2" bestFit="1" customWidth="1"/>
    <col min="10974" max="10974" width="44.42578125" style="2" bestFit="1" customWidth="1"/>
    <col min="10975" max="10975" width="12.28515625" style="2" bestFit="1" customWidth="1"/>
    <col min="10976" max="10976" width="9.140625" style="2"/>
    <col min="10977" max="10977" width="14.42578125" style="2" bestFit="1" customWidth="1"/>
    <col min="10978" max="10978" width="12.85546875" style="2" bestFit="1" customWidth="1"/>
    <col min="10979" max="11221" width="9.140625" style="2"/>
    <col min="11222" max="11222" width="11.42578125" style="2" customWidth="1"/>
    <col min="11223" max="11223" width="45.42578125" style="2" customWidth="1"/>
    <col min="11224" max="11224" width="16.42578125" style="2" bestFit="1" customWidth="1"/>
    <col min="11225" max="11225" width="24.7109375" style="2" bestFit="1" customWidth="1"/>
    <col min="11226" max="11226" width="15.5703125" style="2" bestFit="1" customWidth="1"/>
    <col min="11227" max="11227" width="21.5703125" style="2" bestFit="1" customWidth="1"/>
    <col min="11228" max="11229" width="16.28515625" style="2" bestFit="1" customWidth="1"/>
    <col min="11230" max="11230" width="44.42578125" style="2" bestFit="1" customWidth="1"/>
    <col min="11231" max="11231" width="12.28515625" style="2" bestFit="1" customWidth="1"/>
    <col min="11232" max="11232" width="9.140625" style="2"/>
    <col min="11233" max="11233" width="14.42578125" style="2" bestFit="1" customWidth="1"/>
    <col min="11234" max="11234" width="12.85546875" style="2" bestFit="1" customWidth="1"/>
    <col min="11235" max="11477" width="9.140625" style="2"/>
    <col min="11478" max="11478" width="11.42578125" style="2" customWidth="1"/>
    <col min="11479" max="11479" width="45.42578125" style="2" customWidth="1"/>
    <col min="11480" max="11480" width="16.42578125" style="2" bestFit="1" customWidth="1"/>
    <col min="11481" max="11481" width="24.7109375" style="2" bestFit="1" customWidth="1"/>
    <col min="11482" max="11482" width="15.5703125" style="2" bestFit="1" customWidth="1"/>
    <col min="11483" max="11483" width="21.5703125" style="2" bestFit="1" customWidth="1"/>
    <col min="11484" max="11485" width="16.28515625" style="2" bestFit="1" customWidth="1"/>
    <col min="11486" max="11486" width="44.42578125" style="2" bestFit="1" customWidth="1"/>
    <col min="11487" max="11487" width="12.28515625" style="2" bestFit="1" customWidth="1"/>
    <col min="11488" max="11488" width="9.140625" style="2"/>
    <col min="11489" max="11489" width="14.42578125" style="2" bestFit="1" customWidth="1"/>
    <col min="11490" max="11490" width="12.85546875" style="2" bestFit="1" customWidth="1"/>
    <col min="11491" max="11733" width="9.140625" style="2"/>
    <col min="11734" max="11734" width="11.42578125" style="2" customWidth="1"/>
    <col min="11735" max="11735" width="45.42578125" style="2" customWidth="1"/>
    <col min="11736" max="11736" width="16.42578125" style="2" bestFit="1" customWidth="1"/>
    <col min="11737" max="11737" width="24.7109375" style="2" bestFit="1" customWidth="1"/>
    <col min="11738" max="11738" width="15.5703125" style="2" bestFit="1" customWidth="1"/>
    <col min="11739" max="11739" width="21.5703125" style="2" bestFit="1" customWidth="1"/>
    <col min="11740" max="11741" width="16.28515625" style="2" bestFit="1" customWidth="1"/>
    <col min="11742" max="11742" width="44.42578125" style="2" bestFit="1" customWidth="1"/>
    <col min="11743" max="11743" width="12.28515625" style="2" bestFit="1" customWidth="1"/>
    <col min="11744" max="11744" width="9.140625" style="2"/>
    <col min="11745" max="11745" width="14.42578125" style="2" bestFit="1" customWidth="1"/>
    <col min="11746" max="11746" width="12.85546875" style="2" bestFit="1" customWidth="1"/>
    <col min="11747" max="11989" width="9.140625" style="2"/>
    <col min="11990" max="11990" width="11.42578125" style="2" customWidth="1"/>
    <col min="11991" max="11991" width="45.42578125" style="2" customWidth="1"/>
    <col min="11992" max="11992" width="16.42578125" style="2" bestFit="1" customWidth="1"/>
    <col min="11993" max="11993" width="24.7109375" style="2" bestFit="1" customWidth="1"/>
    <col min="11994" max="11994" width="15.5703125" style="2" bestFit="1" customWidth="1"/>
    <col min="11995" max="11995" width="21.5703125" style="2" bestFit="1" customWidth="1"/>
    <col min="11996" max="11997" width="16.28515625" style="2" bestFit="1" customWidth="1"/>
    <col min="11998" max="11998" width="44.42578125" style="2" bestFit="1" customWidth="1"/>
    <col min="11999" max="11999" width="12.28515625" style="2" bestFit="1" customWidth="1"/>
    <col min="12000" max="12000" width="9.140625" style="2"/>
    <col min="12001" max="12001" width="14.42578125" style="2" bestFit="1" customWidth="1"/>
    <col min="12002" max="12002" width="12.85546875" style="2" bestFit="1" customWidth="1"/>
    <col min="12003" max="12245" width="9.140625" style="2"/>
    <col min="12246" max="12246" width="11.42578125" style="2" customWidth="1"/>
    <col min="12247" max="12247" width="45.42578125" style="2" customWidth="1"/>
    <col min="12248" max="12248" width="16.42578125" style="2" bestFit="1" customWidth="1"/>
    <col min="12249" max="12249" width="24.7109375" style="2" bestFit="1" customWidth="1"/>
    <col min="12250" max="12250" width="15.5703125" style="2" bestFit="1" customWidth="1"/>
    <col min="12251" max="12251" width="21.5703125" style="2" bestFit="1" customWidth="1"/>
    <col min="12252" max="12253" width="16.28515625" style="2" bestFit="1" customWidth="1"/>
    <col min="12254" max="12254" width="44.42578125" style="2" bestFit="1" customWidth="1"/>
    <col min="12255" max="12255" width="12.28515625" style="2" bestFit="1" customWidth="1"/>
    <col min="12256" max="12256" width="9.140625" style="2"/>
    <col min="12257" max="12257" width="14.42578125" style="2" bestFit="1" customWidth="1"/>
    <col min="12258" max="12258" width="12.85546875" style="2" bestFit="1" customWidth="1"/>
    <col min="12259" max="12501" width="9.140625" style="2"/>
    <col min="12502" max="12502" width="11.42578125" style="2" customWidth="1"/>
    <col min="12503" max="12503" width="45.42578125" style="2" customWidth="1"/>
    <col min="12504" max="12504" width="16.42578125" style="2" bestFit="1" customWidth="1"/>
    <col min="12505" max="12505" width="24.7109375" style="2" bestFit="1" customWidth="1"/>
    <col min="12506" max="12506" width="15.5703125" style="2" bestFit="1" customWidth="1"/>
    <col min="12507" max="12507" width="21.5703125" style="2" bestFit="1" customWidth="1"/>
    <col min="12508" max="12509" width="16.28515625" style="2" bestFit="1" customWidth="1"/>
    <col min="12510" max="12510" width="44.42578125" style="2" bestFit="1" customWidth="1"/>
    <col min="12511" max="12511" width="12.28515625" style="2" bestFit="1" customWidth="1"/>
    <col min="12512" max="12512" width="9.140625" style="2"/>
    <col min="12513" max="12513" width="14.42578125" style="2" bestFit="1" customWidth="1"/>
    <col min="12514" max="12514" width="12.85546875" style="2" bestFit="1" customWidth="1"/>
    <col min="12515" max="12757" width="9.140625" style="2"/>
    <col min="12758" max="12758" width="11.42578125" style="2" customWidth="1"/>
    <col min="12759" max="12759" width="45.42578125" style="2" customWidth="1"/>
    <col min="12760" max="12760" width="16.42578125" style="2" bestFit="1" customWidth="1"/>
    <col min="12761" max="12761" width="24.7109375" style="2" bestFit="1" customWidth="1"/>
    <col min="12762" max="12762" width="15.5703125" style="2" bestFit="1" customWidth="1"/>
    <col min="12763" max="12763" width="21.5703125" style="2" bestFit="1" customWidth="1"/>
    <col min="12764" max="12765" width="16.28515625" style="2" bestFit="1" customWidth="1"/>
    <col min="12766" max="12766" width="44.42578125" style="2" bestFit="1" customWidth="1"/>
    <col min="12767" max="12767" width="12.28515625" style="2" bestFit="1" customWidth="1"/>
    <col min="12768" max="12768" width="9.140625" style="2"/>
    <col min="12769" max="12769" width="14.42578125" style="2" bestFit="1" customWidth="1"/>
    <col min="12770" max="12770" width="12.85546875" style="2" bestFit="1" customWidth="1"/>
    <col min="12771" max="13013" width="9.140625" style="2"/>
    <col min="13014" max="13014" width="11.42578125" style="2" customWidth="1"/>
    <col min="13015" max="13015" width="45.42578125" style="2" customWidth="1"/>
    <col min="13016" max="13016" width="16.42578125" style="2" bestFit="1" customWidth="1"/>
    <col min="13017" max="13017" width="24.7109375" style="2" bestFit="1" customWidth="1"/>
    <col min="13018" max="13018" width="15.5703125" style="2" bestFit="1" customWidth="1"/>
    <col min="13019" max="13019" width="21.5703125" style="2" bestFit="1" customWidth="1"/>
    <col min="13020" max="13021" width="16.28515625" style="2" bestFit="1" customWidth="1"/>
    <col min="13022" max="13022" width="44.42578125" style="2" bestFit="1" customWidth="1"/>
    <col min="13023" max="13023" width="12.28515625" style="2" bestFit="1" customWidth="1"/>
    <col min="13024" max="13024" width="9.140625" style="2"/>
    <col min="13025" max="13025" width="14.42578125" style="2" bestFit="1" customWidth="1"/>
    <col min="13026" max="13026" width="12.85546875" style="2" bestFit="1" customWidth="1"/>
    <col min="13027" max="13269" width="9.140625" style="2"/>
    <col min="13270" max="13270" width="11.42578125" style="2" customWidth="1"/>
    <col min="13271" max="13271" width="45.42578125" style="2" customWidth="1"/>
    <col min="13272" max="13272" width="16.42578125" style="2" bestFit="1" customWidth="1"/>
    <col min="13273" max="13273" width="24.7109375" style="2" bestFit="1" customWidth="1"/>
    <col min="13274" max="13274" width="15.5703125" style="2" bestFit="1" customWidth="1"/>
    <col min="13275" max="13275" width="21.5703125" style="2" bestFit="1" customWidth="1"/>
    <col min="13276" max="13277" width="16.28515625" style="2" bestFit="1" customWidth="1"/>
    <col min="13278" max="13278" width="44.42578125" style="2" bestFit="1" customWidth="1"/>
    <col min="13279" max="13279" width="12.28515625" style="2" bestFit="1" customWidth="1"/>
    <col min="13280" max="13280" width="9.140625" style="2"/>
    <col min="13281" max="13281" width="14.42578125" style="2" bestFit="1" customWidth="1"/>
    <col min="13282" max="13282" width="12.85546875" style="2" bestFit="1" customWidth="1"/>
    <col min="13283" max="13525" width="9.140625" style="2"/>
    <col min="13526" max="13526" width="11.42578125" style="2" customWidth="1"/>
    <col min="13527" max="13527" width="45.42578125" style="2" customWidth="1"/>
    <col min="13528" max="13528" width="16.42578125" style="2" bestFit="1" customWidth="1"/>
    <col min="13529" max="13529" width="24.7109375" style="2" bestFit="1" customWidth="1"/>
    <col min="13530" max="13530" width="15.5703125" style="2" bestFit="1" customWidth="1"/>
    <col min="13531" max="13531" width="21.5703125" style="2" bestFit="1" customWidth="1"/>
    <col min="13532" max="13533" width="16.28515625" style="2" bestFit="1" customWidth="1"/>
    <col min="13534" max="13534" width="44.42578125" style="2" bestFit="1" customWidth="1"/>
    <col min="13535" max="13535" width="12.28515625" style="2" bestFit="1" customWidth="1"/>
    <col min="13536" max="13536" width="9.140625" style="2"/>
    <col min="13537" max="13537" width="14.42578125" style="2" bestFit="1" customWidth="1"/>
    <col min="13538" max="13538" width="12.85546875" style="2" bestFit="1" customWidth="1"/>
    <col min="13539" max="13781" width="9.140625" style="2"/>
    <col min="13782" max="13782" width="11.42578125" style="2" customWidth="1"/>
    <col min="13783" max="13783" width="45.42578125" style="2" customWidth="1"/>
    <col min="13784" max="13784" width="16.42578125" style="2" bestFit="1" customWidth="1"/>
    <col min="13785" max="13785" width="24.7109375" style="2" bestFit="1" customWidth="1"/>
    <col min="13786" max="13786" width="15.5703125" style="2" bestFit="1" customWidth="1"/>
    <col min="13787" max="13787" width="21.5703125" style="2" bestFit="1" customWidth="1"/>
    <col min="13788" max="13789" width="16.28515625" style="2" bestFit="1" customWidth="1"/>
    <col min="13790" max="13790" width="44.42578125" style="2" bestFit="1" customWidth="1"/>
    <col min="13791" max="13791" width="12.28515625" style="2" bestFit="1" customWidth="1"/>
    <col min="13792" max="13792" width="9.140625" style="2"/>
    <col min="13793" max="13793" width="14.42578125" style="2" bestFit="1" customWidth="1"/>
    <col min="13794" max="13794" width="12.85546875" style="2" bestFit="1" customWidth="1"/>
    <col min="13795" max="14037" width="9.140625" style="2"/>
    <col min="14038" max="14038" width="11.42578125" style="2" customWidth="1"/>
    <col min="14039" max="14039" width="45.42578125" style="2" customWidth="1"/>
    <col min="14040" max="14040" width="16.42578125" style="2" bestFit="1" customWidth="1"/>
    <col min="14041" max="14041" width="24.7109375" style="2" bestFit="1" customWidth="1"/>
    <col min="14042" max="14042" width="15.5703125" style="2" bestFit="1" customWidth="1"/>
    <col min="14043" max="14043" width="21.5703125" style="2" bestFit="1" customWidth="1"/>
    <col min="14044" max="14045" width="16.28515625" style="2" bestFit="1" customWidth="1"/>
    <col min="14046" max="14046" width="44.42578125" style="2" bestFit="1" customWidth="1"/>
    <col min="14047" max="14047" width="12.28515625" style="2" bestFit="1" customWidth="1"/>
    <col min="14048" max="14048" width="9.140625" style="2"/>
    <col min="14049" max="14049" width="14.42578125" style="2" bestFit="1" customWidth="1"/>
    <col min="14050" max="14050" width="12.85546875" style="2" bestFit="1" customWidth="1"/>
    <col min="14051" max="14293" width="9.140625" style="2"/>
    <col min="14294" max="14294" width="11.42578125" style="2" customWidth="1"/>
    <col min="14295" max="14295" width="45.42578125" style="2" customWidth="1"/>
    <col min="14296" max="14296" width="16.42578125" style="2" bestFit="1" customWidth="1"/>
    <col min="14297" max="14297" width="24.7109375" style="2" bestFit="1" customWidth="1"/>
    <col min="14298" max="14298" width="15.5703125" style="2" bestFit="1" customWidth="1"/>
    <col min="14299" max="14299" width="21.5703125" style="2" bestFit="1" customWidth="1"/>
    <col min="14300" max="14301" width="16.28515625" style="2" bestFit="1" customWidth="1"/>
    <col min="14302" max="14302" width="44.42578125" style="2" bestFit="1" customWidth="1"/>
    <col min="14303" max="14303" width="12.28515625" style="2" bestFit="1" customWidth="1"/>
    <col min="14304" max="14304" width="9.140625" style="2"/>
    <col min="14305" max="14305" width="14.42578125" style="2" bestFit="1" customWidth="1"/>
    <col min="14306" max="14306" width="12.85546875" style="2" bestFit="1" customWidth="1"/>
    <col min="14307" max="14549" width="9.140625" style="2"/>
    <col min="14550" max="14550" width="11.42578125" style="2" customWidth="1"/>
    <col min="14551" max="14551" width="45.42578125" style="2" customWidth="1"/>
    <col min="14552" max="14552" width="16.42578125" style="2" bestFit="1" customWidth="1"/>
    <col min="14553" max="14553" width="24.7109375" style="2" bestFit="1" customWidth="1"/>
    <col min="14554" max="14554" width="15.5703125" style="2" bestFit="1" customWidth="1"/>
    <col min="14555" max="14555" width="21.5703125" style="2" bestFit="1" customWidth="1"/>
    <col min="14556" max="14557" width="16.28515625" style="2" bestFit="1" customWidth="1"/>
    <col min="14558" max="14558" width="44.42578125" style="2" bestFit="1" customWidth="1"/>
    <col min="14559" max="14559" width="12.28515625" style="2" bestFit="1" customWidth="1"/>
    <col min="14560" max="14560" width="9.140625" style="2"/>
    <col min="14561" max="14561" width="14.42578125" style="2" bestFit="1" customWidth="1"/>
    <col min="14562" max="14562" width="12.85546875" style="2" bestFit="1" customWidth="1"/>
    <col min="14563" max="14805" width="9.140625" style="2"/>
    <col min="14806" max="14806" width="11.42578125" style="2" customWidth="1"/>
    <col min="14807" max="14807" width="45.42578125" style="2" customWidth="1"/>
    <col min="14808" max="14808" width="16.42578125" style="2" bestFit="1" customWidth="1"/>
    <col min="14809" max="14809" width="24.7109375" style="2" bestFit="1" customWidth="1"/>
    <col min="14810" max="14810" width="15.5703125" style="2" bestFit="1" customWidth="1"/>
    <col min="14811" max="14811" width="21.5703125" style="2" bestFit="1" customWidth="1"/>
    <col min="14812" max="14813" width="16.28515625" style="2" bestFit="1" customWidth="1"/>
    <col min="14814" max="14814" width="44.42578125" style="2" bestFit="1" customWidth="1"/>
    <col min="14815" max="14815" width="12.28515625" style="2" bestFit="1" customWidth="1"/>
    <col min="14816" max="14816" width="9.140625" style="2"/>
    <col min="14817" max="14817" width="14.42578125" style="2" bestFit="1" customWidth="1"/>
    <col min="14818" max="14818" width="12.85546875" style="2" bestFit="1" customWidth="1"/>
    <col min="14819" max="15061" width="9.140625" style="2"/>
    <col min="15062" max="15062" width="11.42578125" style="2" customWidth="1"/>
    <col min="15063" max="15063" width="45.42578125" style="2" customWidth="1"/>
    <col min="15064" max="15064" width="16.42578125" style="2" bestFit="1" customWidth="1"/>
    <col min="15065" max="15065" width="24.7109375" style="2" bestFit="1" customWidth="1"/>
    <col min="15066" max="15066" width="15.5703125" style="2" bestFit="1" customWidth="1"/>
    <col min="15067" max="15067" width="21.5703125" style="2" bestFit="1" customWidth="1"/>
    <col min="15068" max="15069" width="16.28515625" style="2" bestFit="1" customWidth="1"/>
    <col min="15070" max="15070" width="44.42578125" style="2" bestFit="1" customWidth="1"/>
    <col min="15071" max="15071" width="12.28515625" style="2" bestFit="1" customWidth="1"/>
    <col min="15072" max="15072" width="9.140625" style="2"/>
    <col min="15073" max="15073" width="14.42578125" style="2" bestFit="1" customWidth="1"/>
    <col min="15074" max="15074" width="12.85546875" style="2" bestFit="1" customWidth="1"/>
    <col min="15075" max="15317" width="9.140625" style="2"/>
    <col min="15318" max="15318" width="11.42578125" style="2" customWidth="1"/>
    <col min="15319" max="15319" width="45.42578125" style="2" customWidth="1"/>
    <col min="15320" max="15320" width="16.42578125" style="2" bestFit="1" customWidth="1"/>
    <col min="15321" max="15321" width="24.7109375" style="2" bestFit="1" customWidth="1"/>
    <col min="15322" max="15322" width="15.5703125" style="2" bestFit="1" customWidth="1"/>
    <col min="15323" max="15323" width="21.5703125" style="2" bestFit="1" customWidth="1"/>
    <col min="15324" max="15325" width="16.28515625" style="2" bestFit="1" customWidth="1"/>
    <col min="15326" max="15326" width="44.42578125" style="2" bestFit="1" customWidth="1"/>
    <col min="15327" max="15327" width="12.28515625" style="2" bestFit="1" customWidth="1"/>
    <col min="15328" max="15328" width="9.140625" style="2"/>
    <col min="15329" max="15329" width="14.42578125" style="2" bestFit="1" customWidth="1"/>
    <col min="15330" max="15330" width="12.85546875" style="2" bestFit="1" customWidth="1"/>
    <col min="15331" max="15573" width="9.140625" style="2"/>
    <col min="15574" max="15574" width="11.42578125" style="2" customWidth="1"/>
    <col min="15575" max="15575" width="45.42578125" style="2" customWidth="1"/>
    <col min="15576" max="15576" width="16.42578125" style="2" bestFit="1" customWidth="1"/>
    <col min="15577" max="15577" width="24.7109375" style="2" bestFit="1" customWidth="1"/>
    <col min="15578" max="15578" width="15.5703125" style="2" bestFit="1" customWidth="1"/>
    <col min="15579" max="15579" width="21.5703125" style="2" bestFit="1" customWidth="1"/>
    <col min="15580" max="15581" width="16.28515625" style="2" bestFit="1" customWidth="1"/>
    <col min="15582" max="15582" width="44.42578125" style="2" bestFit="1" customWidth="1"/>
    <col min="15583" max="15583" width="12.28515625" style="2" bestFit="1" customWidth="1"/>
    <col min="15584" max="15584" width="9.140625" style="2"/>
    <col min="15585" max="15585" width="14.42578125" style="2" bestFit="1" customWidth="1"/>
    <col min="15586" max="15586" width="12.85546875" style="2" bestFit="1" customWidth="1"/>
    <col min="15587" max="15829" width="9.140625" style="2"/>
    <col min="15830" max="15830" width="11.42578125" style="2" customWidth="1"/>
    <col min="15831" max="15831" width="45.42578125" style="2" customWidth="1"/>
    <col min="15832" max="15832" width="16.42578125" style="2" bestFit="1" customWidth="1"/>
    <col min="15833" max="15833" width="24.7109375" style="2" bestFit="1" customWidth="1"/>
    <col min="15834" max="15834" width="15.5703125" style="2" bestFit="1" customWidth="1"/>
    <col min="15835" max="15835" width="21.5703125" style="2" bestFit="1" customWidth="1"/>
    <col min="15836" max="15837" width="16.28515625" style="2" bestFit="1" customWidth="1"/>
    <col min="15838" max="15838" width="44.42578125" style="2" bestFit="1" customWidth="1"/>
    <col min="15839" max="15839" width="12.28515625" style="2" bestFit="1" customWidth="1"/>
    <col min="15840" max="15840" width="9.140625" style="2"/>
    <col min="15841" max="15841" width="14.42578125" style="2" bestFit="1" customWidth="1"/>
    <col min="15842" max="15842" width="12.85546875" style="2" bestFit="1" customWidth="1"/>
    <col min="15843" max="16085" width="9.140625" style="2"/>
    <col min="16086" max="16086" width="11.42578125" style="2" customWidth="1"/>
    <col min="16087" max="16087" width="45.42578125" style="2" customWidth="1"/>
    <col min="16088" max="16088" width="16.42578125" style="2" bestFit="1" customWidth="1"/>
    <col min="16089" max="16089" width="24.7109375" style="2" bestFit="1" customWidth="1"/>
    <col min="16090" max="16090" width="15.5703125" style="2" bestFit="1" customWidth="1"/>
    <col min="16091" max="16091" width="21.5703125" style="2" bestFit="1" customWidth="1"/>
    <col min="16092" max="16093" width="16.28515625" style="2" bestFit="1" customWidth="1"/>
    <col min="16094" max="16094" width="44.42578125" style="2" bestFit="1" customWidth="1"/>
    <col min="16095" max="16095" width="12.28515625" style="2" bestFit="1" customWidth="1"/>
    <col min="16096" max="16096" width="9.140625" style="2"/>
    <col min="16097" max="16097" width="14.42578125" style="2" bestFit="1" customWidth="1"/>
    <col min="16098" max="16098" width="12.85546875" style="2" bestFit="1" customWidth="1"/>
    <col min="16099" max="16384" width="9.140625" style="2"/>
  </cols>
  <sheetData>
    <row r="1" spans="1:8" s="131" customFormat="1" ht="35.25" customHeight="1" x14ac:dyDescent="0.2">
      <c r="A1" s="212" t="s">
        <v>136</v>
      </c>
      <c r="B1" s="212"/>
      <c r="C1" s="212"/>
      <c r="D1" s="212"/>
      <c r="E1" s="212"/>
      <c r="F1" s="212"/>
      <c r="G1" s="212"/>
      <c r="H1" s="212"/>
    </row>
    <row r="2" spans="1:8" s="131" customFormat="1" ht="15" x14ac:dyDescent="0.2">
      <c r="A2" s="213" t="s">
        <v>135</v>
      </c>
      <c r="B2" s="213"/>
      <c r="C2" s="213"/>
      <c r="D2" s="213"/>
      <c r="E2" s="213"/>
      <c r="F2" s="213"/>
      <c r="G2" s="213"/>
      <c r="H2" s="213"/>
    </row>
    <row r="3" spans="1:8" ht="13.5" thickBot="1" x14ac:dyDescent="0.25">
      <c r="A3" s="5"/>
    </row>
    <row r="4" spans="1:8" s="118" customFormat="1" ht="12.75" customHeight="1" x14ac:dyDescent="0.2">
      <c r="A4" s="115"/>
      <c r="B4" s="70"/>
      <c r="C4" s="116"/>
      <c r="D4" s="116" t="s">
        <v>138</v>
      </c>
      <c r="E4" s="116" t="s">
        <v>139</v>
      </c>
      <c r="F4" s="116" t="s">
        <v>140</v>
      </c>
      <c r="G4" s="117" t="s">
        <v>141</v>
      </c>
      <c r="H4" s="177"/>
    </row>
    <row r="5" spans="1:8" s="12" customFormat="1" ht="25.5" x14ac:dyDescent="0.25">
      <c r="A5" s="7" t="s">
        <v>134</v>
      </c>
      <c r="B5" s="8" t="s">
        <v>0</v>
      </c>
      <c r="C5" s="9" t="s">
        <v>1</v>
      </c>
      <c r="D5" s="9" t="s">
        <v>2</v>
      </c>
      <c r="E5" s="10" t="s">
        <v>3</v>
      </c>
      <c r="F5" s="9" t="s">
        <v>4</v>
      </c>
      <c r="G5" s="11" t="s">
        <v>5</v>
      </c>
      <c r="H5" s="146" t="s">
        <v>6</v>
      </c>
    </row>
    <row r="6" spans="1:8" s="12" customFormat="1" x14ac:dyDescent="0.25">
      <c r="A6" s="7"/>
      <c r="B6" s="8"/>
      <c r="C6" s="9"/>
      <c r="D6" s="9"/>
      <c r="E6" s="10"/>
      <c r="F6" s="9" t="s">
        <v>137</v>
      </c>
      <c r="G6" s="11" t="s">
        <v>145</v>
      </c>
      <c r="H6" s="132" t="s">
        <v>145</v>
      </c>
    </row>
    <row r="7" spans="1:8" s="12" customFormat="1" x14ac:dyDescent="0.25">
      <c r="A7" s="126"/>
      <c r="B7" s="127"/>
      <c r="C7" s="128"/>
      <c r="D7" s="128"/>
      <c r="E7" s="129"/>
      <c r="F7" s="128" t="s">
        <v>144</v>
      </c>
      <c r="G7" s="130" t="s">
        <v>142</v>
      </c>
      <c r="H7" s="133" t="s">
        <v>143</v>
      </c>
    </row>
    <row r="8" spans="1:8" s="6" customFormat="1" x14ac:dyDescent="0.2">
      <c r="A8" s="120">
        <v>1</v>
      </c>
      <c r="B8" s="121" t="s">
        <v>7</v>
      </c>
      <c r="C8" s="122"/>
      <c r="D8" s="123"/>
      <c r="E8" s="124"/>
      <c r="F8" s="124"/>
      <c r="G8" s="125"/>
      <c r="H8" s="178"/>
    </row>
    <row r="9" spans="1:8" s="6" customFormat="1" x14ac:dyDescent="0.2">
      <c r="A9" s="20" t="s">
        <v>8</v>
      </c>
      <c r="B9" s="21" t="s">
        <v>9</v>
      </c>
      <c r="C9" s="22"/>
      <c r="D9" s="23">
        <v>48871</v>
      </c>
      <c r="E9" s="17">
        <v>269</v>
      </c>
      <c r="F9" s="24"/>
      <c r="G9" s="18">
        <f>D9*E9*F9</f>
        <v>0</v>
      </c>
      <c r="H9" s="134">
        <f>+G9*3</f>
        <v>0</v>
      </c>
    </row>
    <row r="10" spans="1:8" s="6" customFormat="1" x14ac:dyDescent="0.2">
      <c r="A10" s="20" t="s">
        <v>10</v>
      </c>
      <c r="B10" s="21" t="s">
        <v>11</v>
      </c>
      <c r="C10" s="22"/>
      <c r="D10" s="16">
        <v>19410</v>
      </c>
      <c r="E10" s="17">
        <v>24</v>
      </c>
      <c r="F10" s="24"/>
      <c r="G10" s="18">
        <f>D10*E10*F10</f>
        <v>0</v>
      </c>
      <c r="H10" s="134">
        <f t="shared" ref="H10:H30" si="0">+G10*3</f>
        <v>0</v>
      </c>
    </row>
    <row r="11" spans="1:8" s="33" customFormat="1" ht="25.5" x14ac:dyDescent="0.25">
      <c r="A11" s="25">
        <v>2</v>
      </c>
      <c r="B11" s="14" t="s">
        <v>12</v>
      </c>
      <c r="C11" s="26"/>
      <c r="D11" s="27"/>
      <c r="E11" s="28"/>
      <c r="F11" s="29"/>
      <c r="G11" s="18"/>
      <c r="H11" s="134"/>
    </row>
    <row r="12" spans="1:8" s="33" customFormat="1" ht="25.5" x14ac:dyDescent="0.25">
      <c r="A12" s="20" t="s">
        <v>13</v>
      </c>
      <c r="B12" s="21" t="s">
        <v>14</v>
      </c>
      <c r="C12" s="26"/>
      <c r="D12" s="27">
        <v>12690</v>
      </c>
      <c r="E12" s="28">
        <v>269</v>
      </c>
      <c r="F12" s="29"/>
      <c r="G12" s="18">
        <f>D12*E12*F12</f>
        <v>0</v>
      </c>
      <c r="H12" s="134">
        <f>+G12*3</f>
        <v>0</v>
      </c>
    </row>
    <row r="13" spans="1:8" s="6" customFormat="1" x14ac:dyDescent="0.2">
      <c r="A13" s="13">
        <v>3</v>
      </c>
      <c r="B13" s="14" t="s">
        <v>15</v>
      </c>
      <c r="C13" s="15"/>
      <c r="D13" s="16"/>
      <c r="E13" s="17"/>
      <c r="F13" s="17"/>
      <c r="G13" s="18"/>
      <c r="H13" s="134"/>
    </row>
    <row r="14" spans="1:8" s="6" customFormat="1" x14ac:dyDescent="0.2">
      <c r="A14" s="20" t="s">
        <v>16</v>
      </c>
      <c r="B14" s="21" t="s">
        <v>17</v>
      </c>
      <c r="C14" s="22"/>
      <c r="D14" s="16">
        <v>130</v>
      </c>
      <c r="E14" s="17">
        <v>538</v>
      </c>
      <c r="F14" s="24"/>
      <c r="G14" s="18">
        <f>D14*E14*F14</f>
        <v>0</v>
      </c>
      <c r="H14" s="134">
        <f t="shared" si="0"/>
        <v>0</v>
      </c>
    </row>
    <row r="15" spans="1:8" s="6" customFormat="1" x14ac:dyDescent="0.2">
      <c r="A15" s="20" t="s">
        <v>18</v>
      </c>
      <c r="B15" s="21" t="s">
        <v>19</v>
      </c>
      <c r="C15" s="22"/>
      <c r="D15" s="16">
        <v>10</v>
      </c>
      <c r="E15" s="17">
        <v>269</v>
      </c>
      <c r="F15" s="24"/>
      <c r="G15" s="18">
        <f>D15*E15*F15</f>
        <v>0</v>
      </c>
      <c r="H15" s="134">
        <f t="shared" si="0"/>
        <v>0</v>
      </c>
    </row>
    <row r="16" spans="1:8" s="6" customFormat="1" ht="15" customHeight="1" x14ac:dyDescent="0.2">
      <c r="A16" s="20" t="s">
        <v>20</v>
      </c>
      <c r="B16" s="21" t="s">
        <v>21</v>
      </c>
      <c r="C16" s="22"/>
      <c r="D16" s="16">
        <v>130</v>
      </c>
      <c r="E16" s="17">
        <v>2</v>
      </c>
      <c r="F16" s="24"/>
      <c r="G16" s="18">
        <f>D16*E16*F16</f>
        <v>0</v>
      </c>
      <c r="H16" s="134">
        <f t="shared" si="0"/>
        <v>0</v>
      </c>
    </row>
    <row r="17" spans="1:8" s="6" customFormat="1" x14ac:dyDescent="0.2">
      <c r="A17" s="13">
        <v>4</v>
      </c>
      <c r="B17" s="14" t="s">
        <v>22</v>
      </c>
      <c r="C17" s="15"/>
      <c r="D17" s="16"/>
      <c r="E17" s="17"/>
      <c r="F17" s="17"/>
      <c r="G17" s="18"/>
      <c r="H17" s="134"/>
    </row>
    <row r="18" spans="1:8" s="6" customFormat="1" x14ac:dyDescent="0.2">
      <c r="A18" s="34" t="s">
        <v>23</v>
      </c>
      <c r="B18" s="35" t="s">
        <v>24</v>
      </c>
      <c r="C18" s="36"/>
      <c r="D18" s="37">
        <v>226</v>
      </c>
      <c r="E18" s="38">
        <v>269</v>
      </c>
      <c r="F18" s="24"/>
      <c r="G18" s="39">
        <f t="shared" ref="G18:G26" si="1">D18*E18*F18</f>
        <v>0</v>
      </c>
      <c r="H18" s="134">
        <f t="shared" si="0"/>
        <v>0</v>
      </c>
    </row>
    <row r="19" spans="1:8" s="6" customFormat="1" x14ac:dyDescent="0.2">
      <c r="A19" s="34" t="s">
        <v>25</v>
      </c>
      <c r="B19" s="35" t="s">
        <v>21</v>
      </c>
      <c r="C19" s="36"/>
      <c r="D19" s="37">
        <v>226</v>
      </c>
      <c r="E19" s="38">
        <v>2</v>
      </c>
      <c r="F19" s="24"/>
      <c r="G19" s="39">
        <f t="shared" si="1"/>
        <v>0</v>
      </c>
      <c r="H19" s="134">
        <f t="shared" si="0"/>
        <v>0</v>
      </c>
    </row>
    <row r="20" spans="1:8" s="33" customFormat="1" ht="25.5" x14ac:dyDescent="0.25">
      <c r="A20" s="20" t="s">
        <v>26</v>
      </c>
      <c r="B20" s="35" t="s">
        <v>27</v>
      </c>
      <c r="C20" s="40"/>
      <c r="D20" s="41">
        <v>19</v>
      </c>
      <c r="E20" s="42">
        <v>12</v>
      </c>
      <c r="F20" s="43"/>
      <c r="G20" s="18">
        <f t="shared" si="1"/>
        <v>0</v>
      </c>
      <c r="H20" s="134">
        <f t="shared" si="0"/>
        <v>0</v>
      </c>
    </row>
    <row r="21" spans="1:8" s="33" customFormat="1" x14ac:dyDescent="0.25">
      <c r="A21" s="20" t="s">
        <v>28</v>
      </c>
      <c r="B21" s="21" t="s">
        <v>29</v>
      </c>
      <c r="C21" s="26"/>
      <c r="D21" s="41">
        <v>10</v>
      </c>
      <c r="E21" s="42">
        <v>269</v>
      </c>
      <c r="F21" s="43"/>
      <c r="G21" s="18">
        <f t="shared" si="1"/>
        <v>0</v>
      </c>
      <c r="H21" s="134">
        <f t="shared" si="0"/>
        <v>0</v>
      </c>
    </row>
    <row r="22" spans="1:8" s="33" customFormat="1" x14ac:dyDescent="0.25">
      <c r="A22" s="20" t="s">
        <v>30</v>
      </c>
      <c r="B22" s="21" t="s">
        <v>31</v>
      </c>
      <c r="C22" s="26"/>
      <c r="D22" s="44">
        <v>5</v>
      </c>
      <c r="E22" s="42">
        <v>52</v>
      </c>
      <c r="F22" s="43"/>
      <c r="G22" s="18">
        <f t="shared" si="1"/>
        <v>0</v>
      </c>
      <c r="H22" s="134">
        <f t="shared" si="0"/>
        <v>0</v>
      </c>
    </row>
    <row r="23" spans="1:8" s="33" customFormat="1" ht="25.5" x14ac:dyDescent="0.25">
      <c r="A23" s="20" t="s">
        <v>32</v>
      </c>
      <c r="B23" s="21" t="s">
        <v>33</v>
      </c>
      <c r="C23" s="26"/>
      <c r="D23" s="41">
        <v>24</v>
      </c>
      <c r="E23" s="42">
        <v>4</v>
      </c>
      <c r="F23" s="43"/>
      <c r="G23" s="18">
        <f t="shared" si="1"/>
        <v>0</v>
      </c>
      <c r="H23" s="134">
        <f t="shared" si="0"/>
        <v>0</v>
      </c>
    </row>
    <row r="24" spans="1:8" s="33" customFormat="1" ht="38.25" x14ac:dyDescent="0.25">
      <c r="A24" s="20" t="s">
        <v>34</v>
      </c>
      <c r="B24" s="21" t="s">
        <v>35</v>
      </c>
      <c r="C24" s="26"/>
      <c r="D24" s="41">
        <v>2220</v>
      </c>
      <c r="E24" s="42">
        <v>52</v>
      </c>
      <c r="F24" s="43"/>
      <c r="G24" s="18">
        <f t="shared" si="1"/>
        <v>0</v>
      </c>
      <c r="H24" s="134">
        <f t="shared" si="0"/>
        <v>0</v>
      </c>
    </row>
    <row r="25" spans="1:8" s="33" customFormat="1" x14ac:dyDescent="0.25">
      <c r="A25" s="20" t="s">
        <v>36</v>
      </c>
      <c r="B25" s="21" t="s">
        <v>37</v>
      </c>
      <c r="C25" s="26"/>
      <c r="D25" s="41">
        <v>96</v>
      </c>
      <c r="E25" s="42">
        <v>12</v>
      </c>
      <c r="F25" s="43"/>
      <c r="G25" s="18">
        <f t="shared" si="1"/>
        <v>0</v>
      </c>
      <c r="H25" s="134">
        <f t="shared" si="0"/>
        <v>0</v>
      </c>
    </row>
    <row r="26" spans="1:8" s="33" customFormat="1" x14ac:dyDescent="0.25">
      <c r="A26" s="20" t="s">
        <v>38</v>
      </c>
      <c r="B26" s="21" t="s">
        <v>39</v>
      </c>
      <c r="C26" s="26"/>
      <c r="D26" s="41">
        <v>15</v>
      </c>
      <c r="E26" s="42">
        <v>269</v>
      </c>
      <c r="F26" s="43"/>
      <c r="G26" s="18">
        <f t="shared" si="1"/>
        <v>0</v>
      </c>
      <c r="H26" s="134">
        <f t="shared" si="0"/>
        <v>0</v>
      </c>
    </row>
    <row r="27" spans="1:8" s="33" customFormat="1" x14ac:dyDescent="0.25">
      <c r="A27" s="20" t="s">
        <v>40</v>
      </c>
      <c r="B27" s="21" t="s">
        <v>41</v>
      </c>
      <c r="C27" s="45" t="s">
        <v>42</v>
      </c>
      <c r="D27" s="41">
        <v>11</v>
      </c>
      <c r="E27" s="42">
        <v>269</v>
      </c>
      <c r="F27" s="43"/>
      <c r="G27" s="18">
        <f>D27*E27*F27</f>
        <v>0</v>
      </c>
      <c r="H27" s="134">
        <f t="shared" si="0"/>
        <v>0</v>
      </c>
    </row>
    <row r="28" spans="1:8" s="6" customFormat="1" x14ac:dyDescent="0.2">
      <c r="A28" s="13">
        <v>5</v>
      </c>
      <c r="B28" s="14" t="s">
        <v>43</v>
      </c>
      <c r="C28" s="15"/>
      <c r="D28" s="38"/>
      <c r="E28" s="38"/>
      <c r="F28" s="38"/>
      <c r="G28" s="18"/>
      <c r="H28" s="134"/>
    </row>
    <row r="29" spans="1:8" s="33" customFormat="1" ht="20.25" customHeight="1" x14ac:dyDescent="0.25">
      <c r="A29" s="20" t="s">
        <v>44</v>
      </c>
      <c r="B29" s="21" t="s">
        <v>45</v>
      </c>
      <c r="C29" s="26"/>
      <c r="D29" s="41">
        <v>534</v>
      </c>
      <c r="E29" s="42">
        <v>269</v>
      </c>
      <c r="F29" s="43"/>
      <c r="G29" s="18">
        <f>D29*E29*F29</f>
        <v>0</v>
      </c>
      <c r="H29" s="134">
        <f t="shared" si="0"/>
        <v>0</v>
      </c>
    </row>
    <row r="30" spans="1:8" s="33" customFormat="1" x14ac:dyDescent="0.25">
      <c r="A30" s="20" t="s">
        <v>46</v>
      </c>
      <c r="B30" s="21" t="s">
        <v>47</v>
      </c>
      <c r="C30" s="26"/>
      <c r="D30" s="27">
        <v>130</v>
      </c>
      <c r="E30" s="28">
        <v>4</v>
      </c>
      <c r="F30" s="43"/>
      <c r="G30" s="18">
        <f>D30*E30*F30</f>
        <v>0</v>
      </c>
      <c r="H30" s="134">
        <f t="shared" si="0"/>
        <v>0</v>
      </c>
    </row>
    <row r="31" spans="1:8" s="6" customFormat="1" ht="13.5" thickBot="1" x14ac:dyDescent="0.25">
      <c r="A31" s="46"/>
      <c r="B31" s="47" t="s">
        <v>48</v>
      </c>
      <c r="C31" s="48"/>
      <c r="D31" s="49"/>
      <c r="E31" s="49"/>
      <c r="F31" s="49"/>
      <c r="G31" s="119" t="s">
        <v>146</v>
      </c>
      <c r="H31" s="148" t="s">
        <v>146</v>
      </c>
    </row>
    <row r="32" spans="1:8" s="6" customFormat="1" ht="13.5" thickBot="1" x14ac:dyDescent="0.25">
      <c r="A32" s="30"/>
      <c r="B32" s="4"/>
      <c r="C32" s="19"/>
      <c r="D32" s="19"/>
      <c r="E32" s="19"/>
      <c r="F32" s="19"/>
      <c r="G32" s="32"/>
      <c r="H32" s="32"/>
    </row>
    <row r="33" spans="1:8" s="6" customFormat="1" x14ac:dyDescent="0.2">
      <c r="A33" s="78"/>
      <c r="B33" s="50"/>
      <c r="C33" s="51"/>
      <c r="D33" s="51"/>
      <c r="E33" s="51"/>
      <c r="F33" s="51"/>
      <c r="G33" s="52"/>
      <c r="H33" s="147"/>
    </row>
    <row r="34" spans="1:8" s="33" customFormat="1" ht="25.5" x14ac:dyDescent="0.25">
      <c r="A34" s="7" t="s">
        <v>49</v>
      </c>
      <c r="B34" s="8" t="s">
        <v>50</v>
      </c>
      <c r="C34" s="28"/>
      <c r="D34" s="9" t="s">
        <v>2</v>
      </c>
      <c r="E34" s="10" t="s">
        <v>3</v>
      </c>
      <c r="F34" s="10" t="s">
        <v>4</v>
      </c>
      <c r="G34" s="53" t="s">
        <v>51</v>
      </c>
      <c r="H34" s="146" t="s">
        <v>6</v>
      </c>
    </row>
    <row r="35" spans="1:8" s="33" customFormat="1" x14ac:dyDescent="0.25">
      <c r="A35" s="7"/>
      <c r="B35" s="8"/>
      <c r="C35" s="9"/>
      <c r="D35" s="9"/>
      <c r="E35" s="10"/>
      <c r="F35" s="9" t="s">
        <v>137</v>
      </c>
      <c r="G35" s="11" t="s">
        <v>145</v>
      </c>
      <c r="H35" s="132" t="s">
        <v>145</v>
      </c>
    </row>
    <row r="36" spans="1:8" s="33" customFormat="1" x14ac:dyDescent="0.25">
      <c r="A36" s="126"/>
      <c r="B36" s="127"/>
      <c r="C36" s="128"/>
      <c r="D36" s="128"/>
      <c r="E36" s="129"/>
      <c r="F36" s="128" t="s">
        <v>144</v>
      </c>
      <c r="G36" s="130" t="s">
        <v>142</v>
      </c>
      <c r="H36" s="133" t="s">
        <v>143</v>
      </c>
    </row>
    <row r="37" spans="1:8" s="33" customFormat="1" x14ac:dyDescent="0.25">
      <c r="A37" s="25">
        <v>1</v>
      </c>
      <c r="B37" s="14" t="s">
        <v>52</v>
      </c>
      <c r="C37" s="21"/>
      <c r="D37" s="28"/>
      <c r="E37" s="28"/>
      <c r="F37" s="28"/>
      <c r="G37" s="18"/>
      <c r="H37" s="134"/>
    </row>
    <row r="38" spans="1:8" s="33" customFormat="1" ht="38.25" x14ac:dyDescent="0.25">
      <c r="A38" s="20" t="s">
        <v>8</v>
      </c>
      <c r="B38" s="21" t="s">
        <v>173</v>
      </c>
      <c r="C38" s="26"/>
      <c r="D38" s="27">
        <v>44283</v>
      </c>
      <c r="E38" s="28">
        <v>5</v>
      </c>
      <c r="F38" s="43"/>
      <c r="G38" s="18">
        <f>D38*E38*F38</f>
        <v>0</v>
      </c>
      <c r="H38" s="134">
        <f t="shared" ref="H38:H55" si="2">+G38*3</f>
        <v>0</v>
      </c>
    </row>
    <row r="39" spans="1:8" s="33" customFormat="1" ht="25.5" x14ac:dyDescent="0.25">
      <c r="A39" s="25">
        <v>2</v>
      </c>
      <c r="B39" s="14" t="s">
        <v>12</v>
      </c>
      <c r="C39" s="26"/>
      <c r="D39" s="27"/>
      <c r="E39" s="28"/>
      <c r="F39" s="43"/>
      <c r="G39" s="18"/>
      <c r="H39" s="134"/>
    </row>
    <row r="40" spans="1:8" s="33" customFormat="1" ht="45" customHeight="1" x14ac:dyDescent="0.25">
      <c r="A40" s="20" t="s">
        <v>53</v>
      </c>
      <c r="B40" s="21" t="s">
        <v>54</v>
      </c>
      <c r="C40" s="26"/>
      <c r="D40" s="27">
        <v>12690</v>
      </c>
      <c r="E40" s="28">
        <v>156</v>
      </c>
      <c r="F40" s="43"/>
      <c r="G40" s="18">
        <f>D40*E40*F40</f>
        <v>0</v>
      </c>
      <c r="H40" s="134">
        <f>+G40*3</f>
        <v>0</v>
      </c>
    </row>
    <row r="41" spans="1:8" s="33" customFormat="1" ht="45" customHeight="1" x14ac:dyDescent="0.25">
      <c r="A41" s="20" t="s">
        <v>55</v>
      </c>
      <c r="B41" s="21" t="s">
        <v>56</v>
      </c>
      <c r="C41" s="45" t="s">
        <v>57</v>
      </c>
      <c r="D41" s="27"/>
      <c r="E41" s="28">
        <v>12</v>
      </c>
      <c r="F41" s="43"/>
      <c r="G41" s="18">
        <f>+F41*E41</f>
        <v>0</v>
      </c>
      <c r="H41" s="134">
        <f>+G41*3</f>
        <v>0</v>
      </c>
    </row>
    <row r="42" spans="1:8" s="61" customFormat="1" x14ac:dyDescent="0.25">
      <c r="A42" s="54"/>
      <c r="B42" s="55" t="s">
        <v>58</v>
      </c>
      <c r="C42" s="56" t="s">
        <v>59</v>
      </c>
      <c r="D42" s="57"/>
      <c r="E42" s="58">
        <v>6</v>
      </c>
      <c r="F42" s="59"/>
      <c r="G42" s="60">
        <f>+F42*E42</f>
        <v>0</v>
      </c>
      <c r="H42" s="179">
        <f>+G42*3</f>
        <v>0</v>
      </c>
    </row>
    <row r="43" spans="1:8" s="6" customFormat="1" x14ac:dyDescent="0.2">
      <c r="A43" s="13">
        <v>3</v>
      </c>
      <c r="B43" s="14" t="s">
        <v>15</v>
      </c>
      <c r="C43" s="15"/>
      <c r="D43" s="62"/>
      <c r="E43" s="17"/>
      <c r="F43" s="17"/>
      <c r="G43" s="18"/>
      <c r="H43" s="134"/>
    </row>
    <row r="44" spans="1:8" s="6" customFormat="1" x14ac:dyDescent="0.2">
      <c r="A44" s="20" t="s">
        <v>16</v>
      </c>
      <c r="B44" s="21" t="s">
        <v>17</v>
      </c>
      <c r="C44" s="22"/>
      <c r="D44" s="16">
        <v>130</v>
      </c>
      <c r="E44" s="17">
        <v>538</v>
      </c>
      <c r="F44" s="24"/>
      <c r="G44" s="18">
        <f>D44*E44*F44</f>
        <v>0</v>
      </c>
      <c r="H44" s="134">
        <f t="shared" si="2"/>
        <v>0</v>
      </c>
    </row>
    <row r="45" spans="1:8" s="33" customFormat="1" x14ac:dyDescent="0.25">
      <c r="A45" s="20" t="s">
        <v>18</v>
      </c>
      <c r="B45" s="21" t="s">
        <v>19</v>
      </c>
      <c r="C45" s="26"/>
      <c r="D45" s="63">
        <v>10</v>
      </c>
      <c r="E45" s="28">
        <v>269</v>
      </c>
      <c r="F45" s="43"/>
      <c r="G45" s="18">
        <f>D45*E45*F45</f>
        <v>0</v>
      </c>
      <c r="H45" s="134">
        <f t="shared" si="2"/>
        <v>0</v>
      </c>
    </row>
    <row r="46" spans="1:8" s="33" customFormat="1" ht="29.25" customHeight="1" x14ac:dyDescent="0.25">
      <c r="A46" s="20" t="s">
        <v>60</v>
      </c>
      <c r="B46" s="21" t="s">
        <v>61</v>
      </c>
      <c r="C46" s="26"/>
      <c r="D46" s="27">
        <v>140</v>
      </c>
      <c r="E46" s="28">
        <v>2</v>
      </c>
      <c r="F46" s="43"/>
      <c r="G46" s="18">
        <f>D46*E46*F46</f>
        <v>0</v>
      </c>
      <c r="H46" s="134">
        <f t="shared" si="2"/>
        <v>0</v>
      </c>
    </row>
    <row r="47" spans="1:8" s="6" customFormat="1" x14ac:dyDescent="0.2">
      <c r="A47" s="13">
        <v>4</v>
      </c>
      <c r="B47" s="14" t="s">
        <v>22</v>
      </c>
      <c r="C47" s="15"/>
      <c r="D47" s="16"/>
      <c r="E47" s="17"/>
      <c r="F47" s="17"/>
      <c r="G47" s="18"/>
      <c r="H47" s="134">
        <f t="shared" si="2"/>
        <v>0</v>
      </c>
    </row>
    <row r="48" spans="1:8" s="33" customFormat="1" ht="30" customHeight="1" x14ac:dyDescent="0.25">
      <c r="A48" s="64" t="s">
        <v>23</v>
      </c>
      <c r="B48" s="35" t="s">
        <v>24</v>
      </c>
      <c r="C48" s="40"/>
      <c r="D48" s="41">
        <v>226</v>
      </c>
      <c r="E48" s="42">
        <v>156</v>
      </c>
      <c r="F48" s="43"/>
      <c r="G48" s="39">
        <f t="shared" ref="G48:G53" si="3">D48*E48*F48</f>
        <v>0</v>
      </c>
      <c r="H48" s="134">
        <f t="shared" si="2"/>
        <v>0</v>
      </c>
    </row>
    <row r="49" spans="1:8" s="33" customFormat="1" x14ac:dyDescent="0.25">
      <c r="A49" s="65" t="s">
        <v>28</v>
      </c>
      <c r="B49" s="21" t="s">
        <v>62</v>
      </c>
      <c r="C49" s="26"/>
      <c r="D49" s="41">
        <v>10</v>
      </c>
      <c r="E49" s="42">
        <v>156</v>
      </c>
      <c r="F49" s="43"/>
      <c r="G49" s="39">
        <f t="shared" si="3"/>
        <v>0</v>
      </c>
      <c r="H49" s="134">
        <f t="shared" si="2"/>
        <v>0</v>
      </c>
    </row>
    <row r="50" spans="1:8" s="33" customFormat="1" x14ac:dyDescent="0.25">
      <c r="A50" s="65" t="s">
        <v>30</v>
      </c>
      <c r="B50" s="21" t="s">
        <v>63</v>
      </c>
      <c r="C50" s="26"/>
      <c r="D50" s="41">
        <v>5</v>
      </c>
      <c r="E50" s="42">
        <v>52</v>
      </c>
      <c r="F50" s="43"/>
      <c r="G50" s="39">
        <f t="shared" si="3"/>
        <v>0</v>
      </c>
      <c r="H50" s="134">
        <f t="shared" si="2"/>
        <v>0</v>
      </c>
    </row>
    <row r="51" spans="1:8" s="33" customFormat="1" ht="25.5" x14ac:dyDescent="0.25">
      <c r="A51" s="65" t="s">
        <v>64</v>
      </c>
      <c r="B51" s="21" t="s">
        <v>65</v>
      </c>
      <c r="C51" s="26"/>
      <c r="D51" s="41">
        <v>142</v>
      </c>
      <c r="E51" s="42">
        <v>52</v>
      </c>
      <c r="F51" s="43"/>
      <c r="G51" s="39">
        <f t="shared" si="3"/>
        <v>0</v>
      </c>
      <c r="H51" s="134">
        <f t="shared" si="2"/>
        <v>0</v>
      </c>
    </row>
    <row r="52" spans="1:8" s="33" customFormat="1" x14ac:dyDescent="0.25">
      <c r="A52" s="65" t="s">
        <v>38</v>
      </c>
      <c r="B52" s="21" t="s">
        <v>66</v>
      </c>
      <c r="C52" s="26"/>
      <c r="D52" s="41">
        <v>15</v>
      </c>
      <c r="E52" s="42">
        <v>269</v>
      </c>
      <c r="F52" s="43"/>
      <c r="G52" s="39">
        <f t="shared" si="3"/>
        <v>0</v>
      </c>
      <c r="H52" s="134">
        <f t="shared" si="2"/>
        <v>0</v>
      </c>
    </row>
    <row r="53" spans="1:8" s="33" customFormat="1" ht="25.5" x14ac:dyDescent="0.25">
      <c r="A53" s="65" t="s">
        <v>67</v>
      </c>
      <c r="B53" s="21" t="s">
        <v>68</v>
      </c>
      <c r="C53" s="26"/>
      <c r="D53" s="41">
        <v>44</v>
      </c>
      <c r="E53" s="42">
        <v>12</v>
      </c>
      <c r="F53" s="43"/>
      <c r="G53" s="39">
        <f t="shared" si="3"/>
        <v>0</v>
      </c>
      <c r="H53" s="134">
        <f t="shared" si="2"/>
        <v>0</v>
      </c>
    </row>
    <row r="54" spans="1:8" s="6" customFormat="1" ht="15" customHeight="1" x14ac:dyDescent="0.2">
      <c r="A54" s="13">
        <v>5</v>
      </c>
      <c r="B54" s="14" t="s">
        <v>43</v>
      </c>
      <c r="C54" s="15"/>
      <c r="D54" s="38"/>
      <c r="E54" s="38"/>
      <c r="F54" s="38"/>
      <c r="G54" s="39"/>
      <c r="H54" s="134">
        <f t="shared" si="2"/>
        <v>0</v>
      </c>
    </row>
    <row r="55" spans="1:8" s="6" customFormat="1" x14ac:dyDescent="0.2">
      <c r="A55" s="65" t="s">
        <v>44</v>
      </c>
      <c r="B55" s="21" t="s">
        <v>45</v>
      </c>
      <c r="C55" s="22"/>
      <c r="D55" s="37">
        <v>534</v>
      </c>
      <c r="E55" s="38">
        <v>269</v>
      </c>
      <c r="F55" s="24"/>
      <c r="G55" s="39">
        <f>D55*E55*F55</f>
        <v>0</v>
      </c>
      <c r="H55" s="134">
        <f t="shared" si="2"/>
        <v>0</v>
      </c>
    </row>
    <row r="56" spans="1:8" s="6" customFormat="1" ht="13.5" thickBot="1" x14ac:dyDescent="0.25">
      <c r="A56" s="46"/>
      <c r="B56" s="47" t="s">
        <v>69</v>
      </c>
      <c r="C56" s="48"/>
      <c r="D56" s="49"/>
      <c r="E56" s="49"/>
      <c r="F56" s="49"/>
      <c r="G56" s="119" t="s">
        <v>147</v>
      </c>
      <c r="H56" s="148" t="s">
        <v>147</v>
      </c>
    </row>
    <row r="57" spans="1:8" s="6" customFormat="1" ht="13.5" thickBot="1" x14ac:dyDescent="0.25">
      <c r="A57" s="31"/>
      <c r="B57" s="66"/>
      <c r="C57" s="67"/>
      <c r="D57" s="68"/>
      <c r="E57" s="68"/>
      <c r="F57" s="68"/>
      <c r="G57" s="31"/>
      <c r="H57" s="69"/>
    </row>
    <row r="58" spans="1:8" s="6" customFormat="1" x14ac:dyDescent="0.2">
      <c r="A58" s="139"/>
      <c r="B58" s="140"/>
      <c r="C58" s="141"/>
      <c r="D58" s="116" t="s">
        <v>138</v>
      </c>
      <c r="E58" s="116" t="s">
        <v>139</v>
      </c>
      <c r="F58" s="116" t="s">
        <v>140</v>
      </c>
      <c r="G58" s="117" t="s">
        <v>141</v>
      </c>
      <c r="H58" s="142"/>
    </row>
    <row r="59" spans="1:8" s="6" customFormat="1" ht="25.5" x14ac:dyDescent="0.2">
      <c r="A59" s="143" t="s">
        <v>70</v>
      </c>
      <c r="B59" s="144" t="s">
        <v>71</v>
      </c>
      <c r="C59" s="10" t="s">
        <v>72</v>
      </c>
      <c r="D59" s="145" t="s">
        <v>73</v>
      </c>
      <c r="E59" s="145" t="s">
        <v>74</v>
      </c>
      <c r="F59" s="145" t="s">
        <v>75</v>
      </c>
      <c r="G59" s="145" t="s">
        <v>51</v>
      </c>
      <c r="H59" s="146" t="s">
        <v>6</v>
      </c>
    </row>
    <row r="60" spans="1:8" s="33" customFormat="1" x14ac:dyDescent="0.25">
      <c r="A60" s="7"/>
      <c r="B60" s="8"/>
      <c r="C60" s="9"/>
      <c r="D60" s="9"/>
      <c r="E60" s="9" t="s">
        <v>137</v>
      </c>
      <c r="F60" s="9" t="s">
        <v>137</v>
      </c>
      <c r="G60" s="11" t="s">
        <v>145</v>
      </c>
      <c r="H60" s="132" t="s">
        <v>145</v>
      </c>
    </row>
    <row r="61" spans="1:8" s="33" customFormat="1" x14ac:dyDescent="0.25">
      <c r="A61" s="126"/>
      <c r="B61" s="127"/>
      <c r="C61" s="128"/>
      <c r="D61" s="128"/>
      <c r="E61" s="128" t="s">
        <v>144</v>
      </c>
      <c r="F61" s="128" t="s">
        <v>144</v>
      </c>
      <c r="G61" s="130" t="s">
        <v>148</v>
      </c>
      <c r="H61" s="133" t="s">
        <v>143</v>
      </c>
    </row>
    <row r="62" spans="1:8" s="6" customFormat="1" x14ac:dyDescent="0.2">
      <c r="A62" s="71"/>
      <c r="B62" s="72" t="s">
        <v>76</v>
      </c>
      <c r="C62" s="73">
        <v>0.4</v>
      </c>
      <c r="D62" s="74">
        <f>+$D$67*C62</f>
        <v>1120000</v>
      </c>
      <c r="E62" s="75"/>
      <c r="F62" s="76"/>
      <c r="G62" s="18">
        <f>+D62*E62+D62*F62</f>
        <v>0</v>
      </c>
      <c r="H62" s="134">
        <f>+G62*3</f>
        <v>0</v>
      </c>
    </row>
    <row r="63" spans="1:8" s="6" customFormat="1" x14ac:dyDescent="0.2">
      <c r="A63" s="71"/>
      <c r="B63" s="72" t="s">
        <v>77</v>
      </c>
      <c r="C63" s="73">
        <v>0.15</v>
      </c>
      <c r="D63" s="74">
        <f>+$D$67*C63</f>
        <v>420000</v>
      </c>
      <c r="E63" s="75"/>
      <c r="F63" s="76"/>
      <c r="G63" s="18">
        <f>+D63*E63+D63*F63</f>
        <v>0</v>
      </c>
      <c r="H63" s="134">
        <f>+G63*3</f>
        <v>0</v>
      </c>
    </row>
    <row r="64" spans="1:8" s="6" customFormat="1" x14ac:dyDescent="0.2">
      <c r="A64" s="71"/>
      <c r="B64" s="72" t="s">
        <v>78</v>
      </c>
      <c r="C64" s="73">
        <v>0.03</v>
      </c>
      <c r="D64" s="74">
        <f>+$D$67*C64</f>
        <v>84000</v>
      </c>
      <c r="E64" s="75"/>
      <c r="F64" s="76"/>
      <c r="G64" s="18">
        <f>+D64*E64+D64*F64</f>
        <v>0</v>
      </c>
      <c r="H64" s="134">
        <f>+G64*3</f>
        <v>0</v>
      </c>
    </row>
    <row r="65" spans="1:8" s="6" customFormat="1" x14ac:dyDescent="0.2">
      <c r="A65" s="71"/>
      <c r="B65" s="72" t="s">
        <v>79</v>
      </c>
      <c r="C65" s="73">
        <v>7.0000000000000007E-2</v>
      </c>
      <c r="D65" s="74">
        <f>+$D$67*C65</f>
        <v>196000.00000000003</v>
      </c>
      <c r="E65" s="75"/>
      <c r="F65" s="76"/>
      <c r="G65" s="18">
        <f>+D65*E65+D65*F65</f>
        <v>0</v>
      </c>
      <c r="H65" s="134">
        <f>+G65*3</f>
        <v>0</v>
      </c>
    </row>
    <row r="66" spans="1:8" s="6" customFormat="1" x14ac:dyDescent="0.2">
      <c r="A66" s="71"/>
      <c r="B66" s="72" t="s">
        <v>80</v>
      </c>
      <c r="C66" s="73">
        <v>0.35</v>
      </c>
      <c r="D66" s="74">
        <f>+$D$67*C66</f>
        <v>979999.99999999988</v>
      </c>
      <c r="E66" s="75"/>
      <c r="F66" s="76"/>
      <c r="G66" s="18">
        <f>+D66*E66+D66*F66</f>
        <v>0</v>
      </c>
      <c r="H66" s="134">
        <f>+G66*3</f>
        <v>0</v>
      </c>
    </row>
    <row r="67" spans="1:8" s="6" customFormat="1" ht="13.5" thickBot="1" x14ac:dyDescent="0.25">
      <c r="A67" s="135"/>
      <c r="B67" s="80" t="s">
        <v>81</v>
      </c>
      <c r="C67" s="136">
        <f>SUM(C62:C66)</f>
        <v>1</v>
      </c>
      <c r="D67" s="137">
        <v>2800000</v>
      </c>
      <c r="E67" s="138"/>
      <c r="F67" s="138"/>
      <c r="G67" s="119" t="s">
        <v>149</v>
      </c>
      <c r="H67" s="148" t="s">
        <v>149</v>
      </c>
    </row>
    <row r="68" spans="1:8" s="19" customFormat="1" ht="13.5" thickBot="1" x14ac:dyDescent="0.25">
      <c r="A68" s="31"/>
      <c r="B68" s="4"/>
      <c r="G68" s="32"/>
      <c r="H68" s="32"/>
    </row>
    <row r="69" spans="1:8" s="6" customFormat="1" x14ac:dyDescent="0.2">
      <c r="A69" s="78"/>
      <c r="B69" s="50"/>
      <c r="C69" s="51"/>
      <c r="D69" s="116" t="s">
        <v>138</v>
      </c>
      <c r="E69" s="116" t="s">
        <v>139</v>
      </c>
      <c r="F69" s="116" t="s">
        <v>140</v>
      </c>
      <c r="G69" s="117" t="s">
        <v>141</v>
      </c>
      <c r="H69" s="147"/>
    </row>
    <row r="70" spans="1:8" s="33" customFormat="1" ht="25.5" x14ac:dyDescent="0.25">
      <c r="A70" s="7" t="s">
        <v>82</v>
      </c>
      <c r="B70" s="8" t="s">
        <v>83</v>
      </c>
      <c r="C70" s="28"/>
      <c r="D70" s="9" t="s">
        <v>2</v>
      </c>
      <c r="E70" s="79" t="s">
        <v>3</v>
      </c>
      <c r="F70" s="79" t="s">
        <v>4</v>
      </c>
      <c r="G70" s="53" t="s">
        <v>51</v>
      </c>
      <c r="H70" s="146" t="s">
        <v>6</v>
      </c>
    </row>
    <row r="71" spans="1:8" s="33" customFormat="1" x14ac:dyDescent="0.25">
      <c r="A71" s="7"/>
      <c r="B71" s="8"/>
      <c r="C71" s="9"/>
      <c r="D71" s="9"/>
      <c r="E71" s="9"/>
      <c r="F71" s="9" t="s">
        <v>137</v>
      </c>
      <c r="G71" s="11" t="s">
        <v>145</v>
      </c>
      <c r="H71" s="132" t="s">
        <v>145</v>
      </c>
    </row>
    <row r="72" spans="1:8" s="33" customFormat="1" x14ac:dyDescent="0.25">
      <c r="A72" s="126"/>
      <c r="B72" s="127"/>
      <c r="C72" s="128"/>
      <c r="D72" s="128"/>
      <c r="E72" s="128"/>
      <c r="F72" s="128" t="s">
        <v>144</v>
      </c>
      <c r="G72" s="130" t="s">
        <v>142</v>
      </c>
      <c r="H72" s="133" t="s">
        <v>143</v>
      </c>
    </row>
    <row r="73" spans="1:8" s="33" customFormat="1" ht="36" customHeight="1" x14ac:dyDescent="0.25">
      <c r="A73" s="25">
        <v>1</v>
      </c>
      <c r="B73" s="14" t="s">
        <v>84</v>
      </c>
      <c r="C73" s="26"/>
      <c r="D73" s="27">
        <v>12690</v>
      </c>
      <c r="E73" s="28">
        <v>2</v>
      </c>
      <c r="F73" s="43"/>
      <c r="G73" s="18">
        <f>D73*E73*F73</f>
        <v>0</v>
      </c>
      <c r="H73" s="134">
        <f>+G73*3</f>
        <v>0</v>
      </c>
    </row>
    <row r="74" spans="1:8" s="6" customFormat="1" ht="13.5" thickBot="1" x14ac:dyDescent="0.25">
      <c r="A74" s="46"/>
      <c r="B74" s="80" t="s">
        <v>85</v>
      </c>
      <c r="C74" s="49"/>
      <c r="D74" s="49"/>
      <c r="E74" s="49"/>
      <c r="F74" s="49"/>
      <c r="G74" s="119" t="s">
        <v>150</v>
      </c>
      <c r="H74" s="148" t="s">
        <v>150</v>
      </c>
    </row>
    <row r="75" spans="1:8" s="6" customFormat="1" ht="13.5" thickBot="1" x14ac:dyDescent="0.25">
      <c r="A75" s="30"/>
      <c r="B75" s="4"/>
      <c r="C75" s="19"/>
      <c r="D75" s="81"/>
      <c r="E75" s="19"/>
      <c r="F75" s="19"/>
      <c r="G75" s="32"/>
      <c r="H75" s="32"/>
    </row>
    <row r="76" spans="1:8" s="6" customFormat="1" x14ac:dyDescent="0.2">
      <c r="A76" s="78"/>
      <c r="B76" s="50"/>
      <c r="C76" s="51"/>
      <c r="D76" s="116" t="s">
        <v>138</v>
      </c>
      <c r="E76" s="116" t="s">
        <v>139</v>
      </c>
      <c r="F76" s="116" t="s">
        <v>140</v>
      </c>
      <c r="G76" s="117" t="s">
        <v>141</v>
      </c>
      <c r="H76" s="147"/>
    </row>
    <row r="77" spans="1:8" s="33" customFormat="1" ht="25.5" x14ac:dyDescent="0.25">
      <c r="A77" s="7" t="s">
        <v>86</v>
      </c>
      <c r="B77" s="8" t="s">
        <v>87</v>
      </c>
      <c r="C77" s="9" t="s">
        <v>1</v>
      </c>
      <c r="D77" s="10" t="s">
        <v>88</v>
      </c>
      <c r="E77" s="79" t="s">
        <v>3</v>
      </c>
      <c r="F77" s="79" t="s">
        <v>4</v>
      </c>
      <c r="G77" s="53" t="s">
        <v>51</v>
      </c>
      <c r="H77" s="146" t="s">
        <v>6</v>
      </c>
    </row>
    <row r="78" spans="1:8" s="33" customFormat="1" x14ac:dyDescent="0.25">
      <c r="A78" s="7"/>
      <c r="B78" s="8"/>
      <c r="C78" s="9"/>
      <c r="D78" s="9"/>
      <c r="E78" s="9"/>
      <c r="F78" s="9" t="s">
        <v>137</v>
      </c>
      <c r="G78" s="11" t="s">
        <v>145</v>
      </c>
      <c r="H78" s="132" t="s">
        <v>145</v>
      </c>
    </row>
    <row r="79" spans="1:8" s="33" customFormat="1" x14ac:dyDescent="0.25">
      <c r="A79" s="126"/>
      <c r="B79" s="127"/>
      <c r="C79" s="128"/>
      <c r="D79" s="128"/>
      <c r="E79" s="128"/>
      <c r="F79" s="128" t="s">
        <v>144</v>
      </c>
      <c r="G79" s="130" t="s">
        <v>142</v>
      </c>
      <c r="H79" s="133" t="s">
        <v>143</v>
      </c>
    </row>
    <row r="80" spans="1:8" s="33" customFormat="1" ht="25.5" x14ac:dyDescent="0.25">
      <c r="A80" s="71">
        <v>1</v>
      </c>
      <c r="B80" s="21" t="s">
        <v>89</v>
      </c>
      <c r="C80" s="45" t="s">
        <v>90</v>
      </c>
      <c r="D80" s="63">
        <v>740</v>
      </c>
      <c r="E80" s="28">
        <v>16</v>
      </c>
      <c r="F80" s="82"/>
      <c r="G80" s="18">
        <f>+F80*E80*D80</f>
        <v>0</v>
      </c>
      <c r="H80" s="134">
        <f>+G80*3</f>
        <v>0</v>
      </c>
    </row>
    <row r="81" spans="1:8" s="33" customFormat="1" ht="25.5" x14ac:dyDescent="0.25">
      <c r="A81" s="71">
        <v>2</v>
      </c>
      <c r="B81" s="21" t="s">
        <v>91</v>
      </c>
      <c r="C81" s="83" t="s">
        <v>92</v>
      </c>
      <c r="D81" s="63"/>
      <c r="E81" s="28">
        <v>2</v>
      </c>
      <c r="F81" s="82"/>
      <c r="G81" s="149" t="s">
        <v>151</v>
      </c>
      <c r="H81" s="134" t="s">
        <v>152</v>
      </c>
    </row>
    <row r="82" spans="1:8" s="33" customFormat="1" ht="25.5" x14ac:dyDescent="0.25">
      <c r="A82" s="71">
        <v>3</v>
      </c>
      <c r="B82" s="21" t="s">
        <v>93</v>
      </c>
      <c r="C82" s="83" t="s">
        <v>94</v>
      </c>
      <c r="D82" s="63">
        <v>3</v>
      </c>
      <c r="E82" s="28">
        <v>2</v>
      </c>
      <c r="F82" s="84"/>
      <c r="G82" s="18">
        <f>+F82*E82*D82</f>
        <v>0</v>
      </c>
      <c r="H82" s="134">
        <f>+G82*3</f>
        <v>0</v>
      </c>
    </row>
    <row r="83" spans="1:8" s="33" customFormat="1" ht="25.5" x14ac:dyDescent="0.25">
      <c r="A83" s="71">
        <v>4</v>
      </c>
      <c r="B83" s="21" t="s">
        <v>95</v>
      </c>
      <c r="C83" s="83" t="s">
        <v>96</v>
      </c>
      <c r="D83" s="63">
        <v>88</v>
      </c>
      <c r="E83" s="28">
        <v>8</v>
      </c>
      <c r="F83" s="85"/>
      <c r="G83" s="18">
        <f>+F83*E83*D83</f>
        <v>0</v>
      </c>
      <c r="H83" s="134">
        <f>+G83*3</f>
        <v>0</v>
      </c>
    </row>
    <row r="84" spans="1:8" s="6" customFormat="1" ht="13.5" thickBot="1" x14ac:dyDescent="0.25">
      <c r="A84" s="46"/>
      <c r="B84" s="80" t="s">
        <v>97</v>
      </c>
      <c r="C84" s="49"/>
      <c r="D84" s="49"/>
      <c r="E84" s="49"/>
      <c r="F84" s="49"/>
      <c r="G84" s="119" t="s">
        <v>153</v>
      </c>
      <c r="H84" s="148" t="s">
        <v>153</v>
      </c>
    </row>
    <row r="85" spans="1:8" s="6" customFormat="1" ht="13.5" thickBot="1" x14ac:dyDescent="0.25">
      <c r="A85" s="30"/>
      <c r="B85" s="4"/>
      <c r="C85" s="19"/>
      <c r="D85" s="81"/>
      <c r="E85" s="19"/>
      <c r="F85" s="19"/>
      <c r="G85" s="32"/>
      <c r="H85" s="32"/>
    </row>
    <row r="86" spans="1:8" s="6" customFormat="1" x14ac:dyDescent="0.2">
      <c r="A86" s="78"/>
      <c r="B86" s="50"/>
      <c r="C86" s="51"/>
      <c r="D86" s="116" t="s">
        <v>138</v>
      </c>
      <c r="E86" s="116" t="s">
        <v>139</v>
      </c>
      <c r="F86" s="116" t="s">
        <v>140</v>
      </c>
      <c r="G86" s="117" t="s">
        <v>141</v>
      </c>
      <c r="H86" s="147"/>
    </row>
    <row r="87" spans="1:8" s="33" customFormat="1" ht="25.5" x14ac:dyDescent="0.25">
      <c r="A87" s="7" t="s">
        <v>98</v>
      </c>
      <c r="B87" s="8" t="s">
        <v>99</v>
      </c>
      <c r="C87" s="28"/>
      <c r="D87" s="9" t="s">
        <v>2</v>
      </c>
      <c r="E87" s="79" t="s">
        <v>3</v>
      </c>
      <c r="F87" s="10" t="s">
        <v>4</v>
      </c>
      <c r="G87" s="53" t="s">
        <v>51</v>
      </c>
      <c r="H87" s="146" t="s">
        <v>6</v>
      </c>
    </row>
    <row r="88" spans="1:8" s="33" customFormat="1" x14ac:dyDescent="0.25">
      <c r="A88" s="7"/>
      <c r="B88" s="8"/>
      <c r="C88" s="9"/>
      <c r="D88" s="9"/>
      <c r="E88" s="9"/>
      <c r="F88" s="9" t="s">
        <v>137</v>
      </c>
      <c r="G88" s="11" t="s">
        <v>145</v>
      </c>
      <c r="H88" s="132" t="s">
        <v>145</v>
      </c>
    </row>
    <row r="89" spans="1:8" s="33" customFormat="1" x14ac:dyDescent="0.25">
      <c r="A89" s="126"/>
      <c r="B89" s="127"/>
      <c r="C89" s="128"/>
      <c r="D89" s="128"/>
      <c r="E89" s="128"/>
      <c r="F89" s="128" t="s">
        <v>144</v>
      </c>
      <c r="G89" s="130" t="s">
        <v>142</v>
      </c>
      <c r="H89" s="133" t="s">
        <v>143</v>
      </c>
    </row>
    <row r="90" spans="1:8" s="33" customFormat="1" ht="28.5" customHeight="1" x14ac:dyDescent="0.25">
      <c r="A90" s="25">
        <v>1</v>
      </c>
      <c r="B90" s="21" t="s">
        <v>100</v>
      </c>
      <c r="C90" s="26"/>
      <c r="D90" s="86">
        <v>52389</v>
      </c>
      <c r="E90" s="87">
        <v>5</v>
      </c>
      <c r="F90" s="43"/>
      <c r="G90" s="18">
        <f t="shared" ref="G90:G95" si="4">D90*E90*F90</f>
        <v>0</v>
      </c>
      <c r="H90" s="134">
        <f t="shared" ref="H90:H95" si="5">+G90*3</f>
        <v>0</v>
      </c>
    </row>
    <row r="91" spans="1:8" s="6" customFormat="1" x14ac:dyDescent="0.2">
      <c r="A91" s="25">
        <v>2</v>
      </c>
      <c r="B91" s="21" t="s">
        <v>101</v>
      </c>
      <c r="C91" s="22"/>
      <c r="D91" s="88">
        <v>4588</v>
      </c>
      <c r="E91" s="89">
        <v>5</v>
      </c>
      <c r="F91" s="43"/>
      <c r="G91" s="18">
        <f t="shared" si="4"/>
        <v>0</v>
      </c>
      <c r="H91" s="134">
        <f t="shared" si="5"/>
        <v>0</v>
      </c>
    </row>
    <row r="92" spans="1:8" s="6" customFormat="1" x14ac:dyDescent="0.2">
      <c r="A92" s="25">
        <v>3</v>
      </c>
      <c r="B92" s="21" t="s">
        <v>102</v>
      </c>
      <c r="C92" s="22"/>
      <c r="D92" s="88">
        <v>750</v>
      </c>
      <c r="E92" s="89">
        <v>2</v>
      </c>
      <c r="F92" s="43"/>
      <c r="G92" s="18">
        <f t="shared" si="4"/>
        <v>0</v>
      </c>
      <c r="H92" s="134">
        <f t="shared" si="5"/>
        <v>0</v>
      </c>
    </row>
    <row r="93" spans="1:8" s="6" customFormat="1" x14ac:dyDescent="0.2">
      <c r="A93" s="25">
        <v>4</v>
      </c>
      <c r="B93" s="21" t="s">
        <v>103</v>
      </c>
      <c r="C93" s="22"/>
      <c r="D93" s="90">
        <v>52389</v>
      </c>
      <c r="E93" s="89">
        <v>1</v>
      </c>
      <c r="F93" s="43"/>
      <c r="G93" s="18">
        <f t="shared" si="4"/>
        <v>0</v>
      </c>
      <c r="H93" s="134">
        <f t="shared" si="5"/>
        <v>0</v>
      </c>
    </row>
    <row r="94" spans="1:8" s="6" customFormat="1" x14ac:dyDescent="0.2">
      <c r="A94" s="25">
        <v>5</v>
      </c>
      <c r="B94" s="21" t="s">
        <v>104</v>
      </c>
      <c r="C94" s="22"/>
      <c r="D94" s="90">
        <v>52389</v>
      </c>
      <c r="E94" s="89">
        <v>1</v>
      </c>
      <c r="F94" s="43"/>
      <c r="G94" s="18">
        <f t="shared" si="4"/>
        <v>0</v>
      </c>
      <c r="H94" s="134">
        <f t="shared" si="5"/>
        <v>0</v>
      </c>
    </row>
    <row r="95" spans="1:8" s="6" customFormat="1" x14ac:dyDescent="0.2">
      <c r="A95" s="25">
        <v>6</v>
      </c>
      <c r="B95" s="21" t="s">
        <v>105</v>
      </c>
      <c r="C95" s="22"/>
      <c r="D95" s="90">
        <v>52389</v>
      </c>
      <c r="E95" s="89">
        <v>1</v>
      </c>
      <c r="F95" s="43"/>
      <c r="G95" s="18">
        <f t="shared" si="4"/>
        <v>0</v>
      </c>
      <c r="H95" s="134">
        <f t="shared" si="5"/>
        <v>0</v>
      </c>
    </row>
    <row r="96" spans="1:8" s="6" customFormat="1" ht="13.5" thickBot="1" x14ac:dyDescent="0.25">
      <c r="A96" s="46"/>
      <c r="B96" s="47" t="s">
        <v>106</v>
      </c>
      <c r="C96" s="48"/>
      <c r="D96" s="49"/>
      <c r="E96" s="49"/>
      <c r="F96" s="49"/>
      <c r="G96" s="119" t="s">
        <v>154</v>
      </c>
      <c r="H96" s="148" t="s">
        <v>154</v>
      </c>
    </row>
    <row r="97" spans="1:8" s="19" customFormat="1" ht="13.5" thickBot="1" x14ac:dyDescent="0.25">
      <c r="A97" s="31"/>
      <c r="B97" s="66"/>
      <c r="C97" s="67"/>
      <c r="D97" s="68"/>
      <c r="E97" s="68"/>
      <c r="F97" s="68"/>
      <c r="G97" s="96"/>
      <c r="H97" s="96"/>
    </row>
    <row r="98" spans="1:8" s="6" customFormat="1" x14ac:dyDescent="0.2">
      <c r="A98" s="78"/>
      <c r="B98" s="50"/>
      <c r="C98" s="51"/>
      <c r="D98" s="116" t="s">
        <v>138</v>
      </c>
      <c r="E98" s="116" t="s">
        <v>139</v>
      </c>
      <c r="F98" s="116" t="s">
        <v>140</v>
      </c>
      <c r="G98" s="117" t="s">
        <v>141</v>
      </c>
      <c r="H98" s="147"/>
    </row>
    <row r="99" spans="1:8" s="33" customFormat="1" ht="25.5" x14ac:dyDescent="0.2">
      <c r="A99" s="7" t="s">
        <v>107</v>
      </c>
      <c r="B99" s="8" t="s">
        <v>108</v>
      </c>
      <c r="C99" s="91"/>
      <c r="D99" s="9" t="s">
        <v>2</v>
      </c>
      <c r="E99" s="79" t="s">
        <v>3</v>
      </c>
      <c r="F99" s="79" t="s">
        <v>4</v>
      </c>
      <c r="G99" s="53" t="s">
        <v>51</v>
      </c>
      <c r="H99" s="150" t="s">
        <v>6</v>
      </c>
    </row>
    <row r="100" spans="1:8" s="33" customFormat="1" x14ac:dyDescent="0.25">
      <c r="A100" s="7"/>
      <c r="B100" s="8"/>
      <c r="C100" s="9"/>
      <c r="D100" s="9"/>
      <c r="E100" s="9"/>
      <c r="F100" s="9" t="s">
        <v>137</v>
      </c>
      <c r="G100" s="11" t="s">
        <v>145</v>
      </c>
      <c r="H100" s="132" t="s">
        <v>145</v>
      </c>
    </row>
    <row r="101" spans="1:8" s="33" customFormat="1" x14ac:dyDescent="0.25">
      <c r="A101" s="126"/>
      <c r="B101" s="127"/>
      <c r="C101" s="128"/>
      <c r="D101" s="128"/>
      <c r="E101" s="128"/>
      <c r="F101" s="128" t="s">
        <v>144</v>
      </c>
      <c r="G101" s="130" t="s">
        <v>142</v>
      </c>
      <c r="H101" s="133" t="s">
        <v>143</v>
      </c>
    </row>
    <row r="102" spans="1:8" s="6" customFormat="1" x14ac:dyDescent="0.2">
      <c r="A102" s="13">
        <v>1</v>
      </c>
      <c r="B102" s="92" t="s">
        <v>109</v>
      </c>
      <c r="C102" s="77"/>
      <c r="D102" s="9"/>
      <c r="E102" s="93"/>
      <c r="F102" s="93"/>
      <c r="G102" s="94"/>
      <c r="H102" s="151"/>
    </row>
    <row r="103" spans="1:8" s="6" customFormat="1" x14ac:dyDescent="0.2">
      <c r="A103" s="65" t="s">
        <v>8</v>
      </c>
      <c r="B103" s="21" t="s">
        <v>110</v>
      </c>
      <c r="C103" s="22"/>
      <c r="D103" s="62">
        <v>524</v>
      </c>
      <c r="E103" s="17">
        <v>12</v>
      </c>
      <c r="F103" s="43"/>
      <c r="G103" s="18">
        <f>D103*E103*F103</f>
        <v>0</v>
      </c>
      <c r="H103" s="134">
        <f>+G103*3</f>
        <v>0</v>
      </c>
    </row>
    <row r="104" spans="1:8" s="6" customFormat="1" x14ac:dyDescent="0.2">
      <c r="A104" s="65" t="s">
        <v>10</v>
      </c>
      <c r="B104" s="21" t="s">
        <v>111</v>
      </c>
      <c r="C104" s="22"/>
      <c r="D104" s="62">
        <v>524</v>
      </c>
      <c r="E104" s="17">
        <v>12</v>
      </c>
      <c r="F104" s="43"/>
      <c r="G104" s="18">
        <f>D104*E104*F104</f>
        <v>0</v>
      </c>
      <c r="H104" s="134">
        <f>+G104*3</f>
        <v>0</v>
      </c>
    </row>
    <row r="105" spans="1:8" s="6" customFormat="1" x14ac:dyDescent="0.2">
      <c r="A105" s="65" t="s">
        <v>112</v>
      </c>
      <c r="B105" s="21" t="s">
        <v>21</v>
      </c>
      <c r="C105" s="22"/>
      <c r="D105" s="62">
        <v>524</v>
      </c>
      <c r="E105" s="17">
        <v>1</v>
      </c>
      <c r="F105" s="43"/>
      <c r="G105" s="18">
        <f>D105*E105*F105</f>
        <v>0</v>
      </c>
      <c r="H105" s="134">
        <f>+G105*3</f>
        <v>0</v>
      </c>
    </row>
    <row r="106" spans="1:8" s="6" customFormat="1" x14ac:dyDescent="0.2">
      <c r="A106" s="20">
        <v>2</v>
      </c>
      <c r="B106" s="14" t="s">
        <v>113</v>
      </c>
      <c r="C106" s="22"/>
      <c r="D106" s="62"/>
      <c r="E106" s="17"/>
      <c r="F106" s="43"/>
      <c r="G106" s="18"/>
      <c r="H106" s="134"/>
    </row>
    <row r="107" spans="1:8" s="6" customFormat="1" x14ac:dyDescent="0.2">
      <c r="A107" s="65" t="s">
        <v>114</v>
      </c>
      <c r="B107" s="21" t="s">
        <v>115</v>
      </c>
      <c r="C107" s="22"/>
      <c r="D107" s="62">
        <v>7</v>
      </c>
      <c r="E107" s="17">
        <v>12</v>
      </c>
      <c r="F107" s="43"/>
      <c r="G107" s="18">
        <f>D107*E107*F107</f>
        <v>0</v>
      </c>
      <c r="H107" s="134">
        <f>+G107*3</f>
        <v>0</v>
      </c>
    </row>
    <row r="108" spans="1:8" s="6" customFormat="1" x14ac:dyDescent="0.2">
      <c r="A108" s="65" t="s">
        <v>116</v>
      </c>
      <c r="B108" s="21" t="s">
        <v>117</v>
      </c>
      <c r="C108" s="22"/>
      <c r="D108" s="62">
        <v>32</v>
      </c>
      <c r="E108" s="17">
        <v>12</v>
      </c>
      <c r="F108" s="43"/>
      <c r="G108" s="18">
        <f>D108*E108*F108</f>
        <v>0</v>
      </c>
      <c r="H108" s="134">
        <f>+G108*3</f>
        <v>0</v>
      </c>
    </row>
    <row r="109" spans="1:8" s="6" customFormat="1" ht="13.5" thickBot="1" x14ac:dyDescent="0.25">
      <c r="A109" s="46"/>
      <c r="B109" s="80" t="s">
        <v>156</v>
      </c>
      <c r="C109" s="49"/>
      <c r="D109" s="49"/>
      <c r="E109" s="49"/>
      <c r="F109" s="49"/>
      <c r="G109" s="119" t="s">
        <v>155</v>
      </c>
      <c r="H109" s="148" t="s">
        <v>155</v>
      </c>
    </row>
    <row r="110" spans="1:8" s="6" customFormat="1" ht="13.5" thickBot="1" x14ac:dyDescent="0.25">
      <c r="A110" s="31"/>
      <c r="B110" s="95"/>
      <c r="C110" s="68"/>
      <c r="D110" s="68"/>
      <c r="E110" s="68"/>
      <c r="F110" s="68"/>
      <c r="G110" s="96"/>
      <c r="H110" s="96"/>
    </row>
    <row r="111" spans="1:8" s="6" customFormat="1" x14ac:dyDescent="0.2">
      <c r="A111" s="78"/>
      <c r="B111" s="50"/>
      <c r="C111" s="51"/>
      <c r="D111" s="116" t="s">
        <v>138</v>
      </c>
      <c r="E111" s="116" t="s">
        <v>139</v>
      </c>
      <c r="F111" s="116" t="s">
        <v>140</v>
      </c>
      <c r="G111" s="117" t="s">
        <v>141</v>
      </c>
      <c r="H111" s="147"/>
    </row>
    <row r="112" spans="1:8" s="6" customFormat="1" ht="25.5" x14ac:dyDescent="0.2">
      <c r="A112" s="7" t="s">
        <v>118</v>
      </c>
      <c r="B112" s="8" t="s">
        <v>119</v>
      </c>
      <c r="C112" s="9" t="s">
        <v>1</v>
      </c>
      <c r="D112" s="97" t="s">
        <v>120</v>
      </c>
      <c r="E112" s="79" t="s">
        <v>3</v>
      </c>
      <c r="F112" s="10" t="s">
        <v>4</v>
      </c>
      <c r="G112" s="53" t="s">
        <v>51</v>
      </c>
      <c r="H112" s="150" t="s">
        <v>6</v>
      </c>
    </row>
    <row r="113" spans="1:8" s="33" customFormat="1" x14ac:dyDescent="0.25">
      <c r="A113" s="7"/>
      <c r="B113" s="8"/>
      <c r="C113" s="9"/>
      <c r="D113" s="9"/>
      <c r="E113" s="9"/>
      <c r="F113" s="9" t="s">
        <v>137</v>
      </c>
      <c r="G113" s="11" t="s">
        <v>145</v>
      </c>
      <c r="H113" s="132" t="s">
        <v>145</v>
      </c>
    </row>
    <row r="114" spans="1:8" s="33" customFormat="1" x14ac:dyDescent="0.25">
      <c r="A114" s="126"/>
      <c r="B114" s="127"/>
      <c r="C114" s="128"/>
      <c r="D114" s="128"/>
      <c r="E114" s="128"/>
      <c r="F114" s="128" t="s">
        <v>144</v>
      </c>
      <c r="G114" s="130" t="s">
        <v>142</v>
      </c>
      <c r="H114" s="133" t="s">
        <v>143</v>
      </c>
    </row>
    <row r="115" spans="1:8" s="33" customFormat="1" x14ac:dyDescent="0.25">
      <c r="A115" s="71">
        <v>1</v>
      </c>
      <c r="B115" s="92" t="s">
        <v>121</v>
      </c>
      <c r="C115" s="83" t="s">
        <v>122</v>
      </c>
      <c r="D115" s="28">
        <v>740</v>
      </c>
      <c r="E115" s="28">
        <v>12</v>
      </c>
      <c r="F115" s="98"/>
      <c r="G115" s="18">
        <f>+F115*E115*D115</f>
        <v>0</v>
      </c>
      <c r="H115" s="134">
        <f>+G115*3</f>
        <v>0</v>
      </c>
    </row>
    <row r="116" spans="1:8" s="6" customFormat="1" ht="13.5" thickBot="1" x14ac:dyDescent="0.25">
      <c r="A116" s="46"/>
      <c r="B116" s="80" t="s">
        <v>123</v>
      </c>
      <c r="C116" s="49"/>
      <c r="D116" s="49"/>
      <c r="E116" s="49"/>
      <c r="F116" s="49"/>
      <c r="G116" s="119" t="s">
        <v>157</v>
      </c>
      <c r="H116" s="148" t="s">
        <v>157</v>
      </c>
    </row>
    <row r="117" spans="1:8" s="6" customFormat="1" ht="13.5" thickBot="1" x14ac:dyDescent="0.25">
      <c r="A117" s="33"/>
      <c r="B117" s="99"/>
      <c r="D117" s="100"/>
      <c r="G117" s="101"/>
      <c r="H117" s="33"/>
    </row>
    <row r="118" spans="1:8" s="6" customFormat="1" x14ac:dyDescent="0.2">
      <c r="A118" s="152"/>
      <c r="B118" s="158"/>
      <c r="C118" s="51"/>
      <c r="D118" s="116" t="s">
        <v>138</v>
      </c>
      <c r="E118" s="116" t="s">
        <v>139</v>
      </c>
      <c r="F118" s="116" t="s">
        <v>140</v>
      </c>
      <c r="G118" s="117" t="s">
        <v>141</v>
      </c>
      <c r="H118" s="147"/>
    </row>
    <row r="119" spans="1:8" s="106" customFormat="1" ht="25.5" x14ac:dyDescent="0.25">
      <c r="A119" s="153" t="s">
        <v>124</v>
      </c>
      <c r="B119" s="159" t="s">
        <v>125</v>
      </c>
      <c r="C119" s="102" t="s">
        <v>126</v>
      </c>
      <c r="D119" s="103" t="s">
        <v>120</v>
      </c>
      <c r="E119" s="102"/>
      <c r="F119" s="104" t="s">
        <v>4</v>
      </c>
      <c r="G119" s="105" t="s">
        <v>51</v>
      </c>
      <c r="H119" s="160" t="s">
        <v>6</v>
      </c>
    </row>
    <row r="120" spans="1:8" s="33" customFormat="1" x14ac:dyDescent="0.25">
      <c r="A120" s="154"/>
      <c r="B120" s="161"/>
      <c r="C120" s="9"/>
      <c r="D120" s="9"/>
      <c r="E120" s="9"/>
      <c r="F120" s="9" t="s">
        <v>137</v>
      </c>
      <c r="G120" s="11" t="s">
        <v>145</v>
      </c>
      <c r="H120" s="132" t="s">
        <v>145</v>
      </c>
    </row>
    <row r="121" spans="1:8" s="33" customFormat="1" x14ac:dyDescent="0.25">
      <c r="A121" s="155"/>
      <c r="B121" s="162"/>
      <c r="C121" s="128"/>
      <c r="D121" s="128"/>
      <c r="E121" s="128"/>
      <c r="F121" s="128" t="s">
        <v>144</v>
      </c>
      <c r="G121" s="130" t="s">
        <v>158</v>
      </c>
      <c r="H121" s="133" t="s">
        <v>143</v>
      </c>
    </row>
    <row r="122" spans="1:8" s="33" customFormat="1" ht="25.5" x14ac:dyDescent="0.25">
      <c r="A122" s="156"/>
      <c r="B122" s="163" t="s">
        <v>127</v>
      </c>
      <c r="C122" s="18" t="s">
        <v>128</v>
      </c>
      <c r="D122" s="107">
        <v>12</v>
      </c>
      <c r="E122" s="18"/>
      <c r="F122" s="108"/>
      <c r="G122" s="18">
        <f>+F122*D122</f>
        <v>0</v>
      </c>
      <c r="H122" s="134">
        <f>+G122*3</f>
        <v>0</v>
      </c>
    </row>
    <row r="123" spans="1:8" s="33" customFormat="1" ht="25.5" x14ac:dyDescent="0.25">
      <c r="A123" s="156"/>
      <c r="B123" s="163" t="s">
        <v>129</v>
      </c>
      <c r="C123" s="18" t="s">
        <v>128</v>
      </c>
      <c r="D123" s="107">
        <v>12</v>
      </c>
      <c r="E123" s="18"/>
      <c r="F123" s="108"/>
      <c r="G123" s="18">
        <f>+F123*D123</f>
        <v>0</v>
      </c>
      <c r="H123" s="134">
        <f>+G123*3</f>
        <v>0</v>
      </c>
    </row>
    <row r="124" spans="1:8" s="33" customFormat="1" ht="25.5" x14ac:dyDescent="0.25">
      <c r="A124" s="156"/>
      <c r="B124" s="163" t="s">
        <v>130</v>
      </c>
      <c r="C124" s="18" t="s">
        <v>128</v>
      </c>
      <c r="D124" s="107">
        <v>12</v>
      </c>
      <c r="E124" s="18"/>
      <c r="F124" s="108"/>
      <c r="G124" s="18">
        <f>+F124*D124</f>
        <v>0</v>
      </c>
      <c r="H124" s="134">
        <f>+G124*3</f>
        <v>0</v>
      </c>
    </row>
    <row r="125" spans="1:8" s="33" customFormat="1" x14ac:dyDescent="0.25">
      <c r="A125" s="156"/>
      <c r="B125" s="163" t="s">
        <v>131</v>
      </c>
      <c r="C125" s="18" t="s">
        <v>132</v>
      </c>
      <c r="D125" s="107">
        <v>3</v>
      </c>
      <c r="E125" s="18"/>
      <c r="F125" s="109"/>
      <c r="G125" s="18">
        <f>+F125*D125</f>
        <v>0</v>
      </c>
      <c r="H125" s="134">
        <f>+G125*3</f>
        <v>0</v>
      </c>
    </row>
    <row r="126" spans="1:8" s="6" customFormat="1" ht="13.5" thickBot="1" x14ac:dyDescent="0.25">
      <c r="A126" s="157"/>
      <c r="B126" s="164" t="s">
        <v>133</v>
      </c>
      <c r="C126" s="110"/>
      <c r="D126" s="111"/>
      <c r="E126" s="112"/>
      <c r="F126" s="113"/>
      <c r="G126" s="119" t="s">
        <v>159</v>
      </c>
      <c r="H126" s="148" t="s">
        <v>159</v>
      </c>
    </row>
    <row r="127" spans="1:8" s="6" customFormat="1" ht="13.5" thickBot="1" x14ac:dyDescent="0.25">
      <c r="A127" s="33"/>
      <c r="B127" s="99"/>
      <c r="G127" s="33"/>
      <c r="H127" s="33"/>
    </row>
    <row r="128" spans="1:8" s="114" customFormat="1" x14ac:dyDescent="0.2">
      <c r="A128" s="106"/>
      <c r="B128" s="165" t="s">
        <v>160</v>
      </c>
      <c r="C128" s="166"/>
      <c r="D128" s="166"/>
      <c r="E128" s="166"/>
      <c r="F128" s="166"/>
      <c r="G128" s="167" t="s">
        <v>164</v>
      </c>
      <c r="H128" s="168" t="s">
        <v>161</v>
      </c>
    </row>
    <row r="129" spans="1:8" s="114" customFormat="1" x14ac:dyDescent="0.2">
      <c r="A129" s="106"/>
      <c r="B129" s="169" t="s">
        <v>165</v>
      </c>
      <c r="C129" s="180"/>
      <c r="D129" s="180"/>
      <c r="E129" s="180"/>
      <c r="F129" s="180"/>
      <c r="G129" s="181"/>
      <c r="H129" s="182"/>
    </row>
    <row r="130" spans="1:8" s="114" customFormat="1" x14ac:dyDescent="0.2">
      <c r="A130" s="106"/>
      <c r="B130" s="169"/>
      <c r="C130" s="180"/>
      <c r="D130" s="180"/>
      <c r="E130" s="180"/>
      <c r="F130" s="180"/>
      <c r="G130" s="181"/>
      <c r="H130" s="182"/>
    </row>
    <row r="131" spans="1:8" s="6" customFormat="1" x14ac:dyDescent="0.2">
      <c r="A131" s="33"/>
      <c r="B131" s="169" t="s">
        <v>162</v>
      </c>
      <c r="C131" s="170"/>
      <c r="D131" s="170"/>
      <c r="E131" s="170"/>
      <c r="F131" s="170"/>
      <c r="G131" s="171"/>
      <c r="H131" s="172">
        <v>1500000</v>
      </c>
    </row>
    <row r="132" spans="1:8" s="6" customFormat="1" ht="13.5" thickBot="1" x14ac:dyDescent="0.25">
      <c r="A132" s="33"/>
      <c r="B132" s="173" t="s">
        <v>163</v>
      </c>
      <c r="C132" s="174"/>
      <c r="D132" s="174"/>
      <c r="E132" s="174"/>
      <c r="F132" s="174"/>
      <c r="G132" s="175"/>
      <c r="H132" s="176"/>
    </row>
    <row r="133" spans="1:8" ht="13.5" thickBot="1" x14ac:dyDescent="0.25"/>
    <row r="134" spans="1:8" s="195" customFormat="1" x14ac:dyDescent="0.2">
      <c r="A134" s="191"/>
      <c r="B134" s="183" t="s">
        <v>168</v>
      </c>
      <c r="C134" s="192"/>
      <c r="D134" s="192"/>
      <c r="E134" s="192"/>
      <c r="F134" s="192"/>
      <c r="G134" s="193"/>
      <c r="H134" s="194">
        <v>14420</v>
      </c>
    </row>
    <row r="135" spans="1:8" x14ac:dyDescent="0.2">
      <c r="B135" s="190" t="s">
        <v>169</v>
      </c>
      <c r="C135" s="188"/>
      <c r="D135" s="188"/>
      <c r="E135" s="188"/>
      <c r="F135" s="188"/>
      <c r="G135" s="189"/>
      <c r="H135" s="196" t="s">
        <v>144</v>
      </c>
    </row>
    <row r="136" spans="1:8" ht="21" customHeight="1" thickBot="1" x14ac:dyDescent="0.25">
      <c r="B136" s="184" t="s">
        <v>165</v>
      </c>
      <c r="C136" s="185"/>
      <c r="D136" s="185"/>
      <c r="E136" s="185"/>
      <c r="F136" s="185"/>
      <c r="G136" s="186"/>
      <c r="H136" s="187"/>
    </row>
    <row r="137" spans="1:8" ht="13.5" thickBot="1" x14ac:dyDescent="0.25"/>
    <row r="138" spans="1:8" x14ac:dyDescent="0.2">
      <c r="B138" s="197" t="s">
        <v>171</v>
      </c>
      <c r="C138" s="198"/>
      <c r="D138" s="198"/>
      <c r="E138" s="198"/>
      <c r="F138" s="198"/>
      <c r="G138" s="199"/>
      <c r="H138" s="200"/>
    </row>
    <row r="139" spans="1:8" x14ac:dyDescent="0.2">
      <c r="B139" s="201"/>
      <c r="C139" s="202"/>
      <c r="D139" s="202"/>
      <c r="E139" s="202"/>
      <c r="F139" s="202"/>
      <c r="G139" s="203"/>
      <c r="H139" s="204"/>
    </row>
    <row r="140" spans="1:8" x14ac:dyDescent="0.2">
      <c r="B140" s="205" t="s">
        <v>172</v>
      </c>
      <c r="C140" s="202"/>
      <c r="D140" s="202"/>
      <c r="E140" s="202"/>
      <c r="F140" s="202"/>
      <c r="G140" s="203"/>
      <c r="H140" s="206" t="s">
        <v>144</v>
      </c>
    </row>
    <row r="141" spans="1:8" ht="21.75" customHeight="1" x14ac:dyDescent="0.2">
      <c r="B141" s="205" t="s">
        <v>165</v>
      </c>
      <c r="C141" s="202"/>
      <c r="D141" s="202"/>
      <c r="E141" s="202"/>
      <c r="F141" s="202"/>
      <c r="G141" s="203"/>
      <c r="H141" s="206"/>
    </row>
    <row r="142" spans="1:8" x14ac:dyDescent="0.2">
      <c r="B142" s="205" t="s">
        <v>170</v>
      </c>
      <c r="C142" s="202"/>
      <c r="D142" s="202"/>
      <c r="E142" s="202"/>
      <c r="F142" s="202"/>
      <c r="G142" s="203"/>
      <c r="H142" s="206" t="s">
        <v>144</v>
      </c>
    </row>
    <row r="143" spans="1:8" ht="20.25" customHeight="1" x14ac:dyDescent="0.2">
      <c r="B143" s="207" t="s">
        <v>165</v>
      </c>
      <c r="C143" s="202"/>
      <c r="D143" s="202"/>
      <c r="E143" s="202"/>
      <c r="F143" s="202"/>
      <c r="G143" s="203"/>
      <c r="H143" s="204"/>
    </row>
    <row r="144" spans="1:8" ht="13.5" thickBot="1" x14ac:dyDescent="0.25">
      <c r="B144" s="208"/>
      <c r="C144" s="209"/>
      <c r="D144" s="209"/>
      <c r="E144" s="209"/>
      <c r="F144" s="209"/>
      <c r="G144" s="210"/>
      <c r="H144" s="211"/>
    </row>
    <row r="148" spans="2:2" x14ac:dyDescent="0.2">
      <c r="B148" s="3" t="s">
        <v>167</v>
      </c>
    </row>
    <row r="150" spans="2:2" x14ac:dyDescent="0.2">
      <c r="B150" s="1" t="s">
        <v>166</v>
      </c>
    </row>
  </sheetData>
  <mergeCells count="2">
    <mergeCell ref="A1:H1"/>
    <mergeCell ref="A2:H2"/>
  </mergeCells>
  <pageMargins left="0" right="0" top="0.19685039370078741" bottom="0.19685039370078741" header="0" footer="0.11811023622047245"/>
  <pageSetup paperSize="8" scale="86" fitToHeight="0" orientation="portrait" r:id="rId1"/>
  <headerFooter>
    <oddFooter>&amp;R&amp;P di &amp;N</oddFooter>
  </headerFooter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Morena Baratti</dc:creator>
  <cp:lastModifiedBy>Morena Baratti</cp:lastModifiedBy>
  <cp:lastPrinted>2017-08-09T08:41:55Z</cp:lastPrinted>
  <dcterms:created xsi:type="dcterms:W3CDTF">2017-08-09T06:50:14Z</dcterms:created>
  <dcterms:modified xsi:type="dcterms:W3CDTF">2017-08-10T07:06:06Z</dcterms:modified>
</cp:coreProperties>
</file>