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paulangelo\Desktop\DEF BANDO CAAB 16 FEB\DEF 13_03_2018\"/>
    </mc:Choice>
  </mc:AlternateContent>
  <bookViews>
    <workbookView xWindow="0" yWindow="0" windowWidth="23040" windowHeight="9045"/>
  </bookViews>
  <sheets>
    <sheet name="Foglio1" sheetId="3" r:id="rId1"/>
    <sheet name="Dati" sheetId="2" state="veryHidden" r:id="rId2"/>
  </sheets>
  <calcPr calcId="162913"/>
</workbook>
</file>

<file path=xl/calcChain.xml><?xml version="1.0" encoding="utf-8"?>
<calcChain xmlns="http://schemas.openxmlformats.org/spreadsheetml/2006/main">
  <c r="H7" i="3" l="1"/>
  <c r="H8" i="3" s="1"/>
  <c r="J8" i="3" s="1"/>
  <c r="J10" i="3" s="1"/>
  <c r="J240" i="3" l="1"/>
  <c r="J234" i="3"/>
  <c r="J228" i="3"/>
  <c r="J223" i="3"/>
  <c r="J218" i="3"/>
  <c r="J213" i="3"/>
  <c r="J208" i="3"/>
  <c r="J203" i="3"/>
  <c r="J198" i="3"/>
  <c r="J192" i="3"/>
  <c r="J186" i="3"/>
  <c r="J181" i="3"/>
  <c r="J176" i="3"/>
  <c r="J171" i="3"/>
  <c r="J165" i="3"/>
  <c r="J242" i="3" l="1"/>
  <c r="H156" i="3"/>
  <c r="H157" i="3" s="1"/>
  <c r="J157" i="3" s="1"/>
  <c r="H47" i="3"/>
  <c r="H48" i="3" s="1"/>
  <c r="J48" i="3" s="1"/>
  <c r="J50" i="3" s="1"/>
  <c r="H40" i="3"/>
  <c r="H41" i="3" s="1"/>
  <c r="J41" i="3" s="1"/>
  <c r="J43" i="3" s="1"/>
  <c r="H62" i="3" l="1"/>
  <c r="H117" i="3"/>
  <c r="H118" i="3" s="1"/>
  <c r="J118" i="3" s="1"/>
  <c r="J120" i="3" s="1"/>
  <c r="H110" i="3"/>
  <c r="H111" i="3" s="1"/>
  <c r="J111" i="3" s="1"/>
  <c r="H106" i="3"/>
  <c r="H107" i="3" s="1"/>
  <c r="J107" i="3" s="1"/>
  <c r="H102" i="3"/>
  <c r="H98" i="3"/>
  <c r="H94" i="3"/>
  <c r="H95" i="3" s="1"/>
  <c r="J95" i="3" s="1"/>
  <c r="H90" i="3"/>
  <c r="H91" i="3" s="1"/>
  <c r="J91" i="3" s="1"/>
  <c r="H86" i="3"/>
  <c r="H82" i="3"/>
  <c r="H83" i="3" s="1"/>
  <c r="J83" i="3" s="1"/>
  <c r="H78" i="3"/>
  <c r="H79" i="3" s="1"/>
  <c r="J79" i="3" s="1"/>
  <c r="H74" i="3"/>
  <c r="H75" i="3" s="1"/>
  <c r="J75" i="3" s="1"/>
  <c r="H70" i="3"/>
  <c r="H71" i="3" s="1"/>
  <c r="J71" i="3" s="1"/>
  <c r="H66" i="3"/>
  <c r="H152" i="3"/>
  <c r="H148" i="3"/>
  <c r="H149" i="3" s="1"/>
  <c r="J149" i="3" s="1"/>
  <c r="H144" i="3"/>
  <c r="H145" i="3" s="1"/>
  <c r="J145" i="3" s="1"/>
  <c r="H140" i="3"/>
  <c r="H141" i="3" s="1"/>
  <c r="J141" i="3" s="1"/>
  <c r="H136" i="3"/>
  <c r="H137" i="3" s="1"/>
  <c r="J137" i="3" s="1"/>
  <c r="H132" i="3"/>
  <c r="H133" i="3" s="1"/>
  <c r="J133" i="3" s="1"/>
  <c r="H128" i="3"/>
  <c r="H129" i="3" s="1"/>
  <c r="J129" i="3" s="1"/>
  <c r="H124" i="3"/>
  <c r="H125" i="3" s="1"/>
  <c r="J125" i="3" s="1"/>
  <c r="H58" i="3"/>
  <c r="H59" i="3" s="1"/>
  <c r="J59" i="3" s="1"/>
  <c r="H54" i="3"/>
  <c r="H33" i="3"/>
  <c r="H34" i="3" s="1"/>
  <c r="H29" i="3"/>
  <c r="H30" i="3" s="1"/>
  <c r="J30" i="3" s="1"/>
  <c r="H22" i="3"/>
  <c r="H15" i="3"/>
  <c r="H16" i="3" s="1"/>
  <c r="J16" i="3" s="1"/>
  <c r="J18" i="3" l="1"/>
  <c r="H63" i="3"/>
  <c r="J63" i="3" s="1"/>
  <c r="J34" i="3"/>
  <c r="J36" i="3" s="1"/>
  <c r="H67" i="3"/>
  <c r="J67" i="3" s="1"/>
  <c r="H153" i="3"/>
  <c r="J153" i="3" s="1"/>
  <c r="J159" i="3" s="1"/>
  <c r="H99" i="3"/>
  <c r="J99" i="3" s="1"/>
  <c r="H87" i="3"/>
  <c r="J87" i="3" s="1"/>
  <c r="H55" i="3"/>
  <c r="J55" i="3" s="1"/>
  <c r="H103" i="3"/>
  <c r="J103" i="3" s="1"/>
  <c r="H23" i="3"/>
  <c r="J23" i="3" s="1"/>
  <c r="J25" i="3" s="1"/>
  <c r="J113" i="3" l="1"/>
  <c r="J244" i="3" s="1"/>
</calcChain>
</file>

<file path=xl/connections.xml><?xml version="1.0" encoding="utf-8"?>
<connections xmlns="http://schemas.openxmlformats.org/spreadsheetml/2006/main">
  <connection id="1" name="Misurazioni" type="4" refreshedVersion="0" background="1">
    <webPr xml="1" sourceData="1" url="C:\Misurazioni.XML" htmlTables="1" htmlFormat="all"/>
  </connection>
</connections>
</file>

<file path=xl/sharedStrings.xml><?xml version="1.0" encoding="utf-8"?>
<sst xmlns="http://schemas.openxmlformats.org/spreadsheetml/2006/main" count="255" uniqueCount="145">
  <si>
    <t>0</t>
  </si>
  <si>
    <t>74459EB0014D9127E4FD0579C2629E605B070F57B0A528610AF570349E88905C53C199BB03DE037EB5AD130BE9C1C617B277851FE03236F203E4074F58C6C629FF2634C529FF66742D8FA638E5CFFB4BAD510622602D4B0F1317C1C8D7E1C4F1590E65DA9360F813A8431EC5DB0ECF9DB6E60B99F2A84BA33CEE08F6DDD981241B0F39959D71AABE60238700A2861C9D4823995A4DA6D638816A6D914C550A46A6D222914D219B4236B5E1595F2C423AB5355D0B47A796368162A98A7C2A2F6BDA693EB5F7CCC4B8DF266126C60537007E3F198D84436EEEEE28170ED2939DA2270FB2BF0C3B914E52B6B3D4A30BDB577292CA57B29358B8057A627E7BA4276964A7E94987F7866C346E0BAEDA0FB295EDA95A3CBAB24C59E42B1B51B578846589B28094EB918C1DD9C1F50CA241DEB380B8EC8ED30F4FCCEC53681BF9B22FA72C2F4A3D8C0B6A12EA61DC500315E6F1FFFFFFFF2AE38EA406000000000000000000000000000000000000000000000090C8FD660E97CEA0D153D76E718F87C297211FE8304526CCC13FE2BA104FA61F33898BB136728A0E531414EF11F9788EC314DBB88440418F1C3F4E96411079EFDC3BC1141A211E8A44345A8D4695D36D99C26255118B0A8245E697472C4A237B8745C5B37C6925CA60F87A5CD3E2D9BD96E85A38B3D7B21650164D8B67F47A5CD7D75DA55F6626934ED0398D22655D59691B6A3CD742662D4BBF8E854C5BA9F2EC805EB2A2BE34DFAD03B378F9AA8C3C4131C202D26D7DFD0F671C467F5B2FDB75B373932387A15FF6627315B2B6BD6EF6A72FF5D9E77FA943B3FD52571FBEEB889F6A16B368527BEB361C25BD756B7A4EE0C1F4CBD2761615B68D70458717EA1CABB08CC519B7FAA42CCEB84C6E118B2B8AFB4B1B599C6590AE82B2B835B65B1B26450B591CB23864711459DC76679BE5D11459DC66742D8FA6C8E2F2FEB28CC5BDC666076B59FA2F5F6B9D416B50D3FCE73792DDB5B552B1875915CF09047D42D6FB9422E5C8DCED35BF7DCB43BC5AD7DD9BDEE066AD974AF3ACF13606C17B122B5C9381229F4CF9A4716D5CB22FC5B8370E6642139F4582B9E96678FB75C8A385E4D132B85E41C9236E489109F7933EE286947882B5E7F47109245E7B7E24DCA395A0347FAF5CD5D82CA93D4824B66E8AC084C084C084C084C084C0944A5602D332F831EE96B3E3EB23AAC61A5BB6CA7AED04A1178E29C7A3C20842AB41688DA535EB607B4B6B7B72583829E175CE0A0302D9B604210B41C888EC1D08156F712D169561756D89AAC55B5E5BA66CE1D6D7963682D2A85ABC15B625CAE2125BFE25B63536256EC371519C21250279F2E4D99AB9F68AD3321663DC8197B218E3BC57A6509FB913AE7DE122894112832406490C92982C82240649CC96544512B329654BA42A9298DCBF2089D9711223A7A00F77029C651C0610DA65639F050EA76440DD60272EE943128324A67024A67ED319343B5F0737E4AAD969F66AEDE6DB376FDF7C99D008C610EA3B3F420ECC81FCF5BFC4814E3E94614AC60E1794B040D021973B8189477D02E446765F99A23FA62EF44990EBADBBB5F1D8F14578F8F64DCB275EE84E4630C68484333954391F89E32585A9411A8A1BFA8C38D1980AC1481006043A47E0C85CF2476FE2B21F0C52788E4C9768C9081470C75CA6D419C73B9B098DA83B9127263F123191E5E93C54960685539746110CC6644C3999040E71C3D1984D8403A5DCB140C306116A107208F50875C3201CC9083CC6D72F180EF5B33289A35FF9231417FDF54F5928541BA7F74CD6ABE7A4C9B880B1CD0FC9F1894C3A1A39A4FA317675E710E7837A95C661F7B077484E4E8E8F2E2E0EE5F779FBE6A67755EBB4BE7DAB7D6BDD749AA4D16CB77589CD76EDF34DAF36B891A96259F61DE32A8727105F5ED513EF96767FCA7ABD871783EA8A288CBA506BC30993D59DEACA46F0021168351CB2890715202F4FA5A07520B8E379723B711067084924A0A0107EF4641A8F11A1E13AD1007409D2CA6AFA347043A2D09125E8280B26508D3C1CC300AFBE470AE3644803A8209F426DC070B2F837F5351CE33D29912F056F9ED48A7AAA07952DDB915449EA99B611F936FC5EB512681BF0722AE8CC9529DFD401459E680F98495C8C8D35308A5AD21C50DD8C39A092527D3407BCBA39407FA7725803B4126530063CAE69F16C014B742D9C2960590B288BA6C533043CAEEBBED8015E94DCDA19B9B534B9955B0FB3CBE703E1C8E9AB3219E01E7724B52FB7C7DDDA22A9B50A466AE39A104F5E982BE0441C77B86BACDA8789782C79CE0EF78A7111964421053D1719F44043E4A99D826A133745C32A62D04A0C2AA861D52A1806A5453E198452F94A148A85DB8021BCAE578FE77B0E43C53308C5A232588496A85A3C93D032650B67135ADA084AA36AF1AC424B945D66163A9933C1183F3EB69DA08C36A305A9D7DD3BD295EB7FE4EB70919BA205C9DB9360F853EFE85E9DD6E1B9D3D67C21531E756994674F4A378C9860F77934EEC825E37C492F5B575F7B4DB9C25A0B82502C767AF5A2763AE3EEAE842DC9D96F7A6F301DB24870B52AB8C8688784C99421619A35DA9DE1A5293908535C1362BFF8522B209EDCD1F0FDFB91FAFB9D50BD2581446A67041DA9CD13CC27F5666FD0BA6CC1D4E086345AA45BBBAA5D373B10090E89CCA737AD10166FFAF3D8BFFFA736CACAFD4E6004231E24FA56FBA3FDB573D5FFDCECD7FF68B63A30D876AE4887EB629C4934A491A0BE2FC8DF43EED180DC8701A12CA023F29932C19D21923C8A24AF60F3D012A98A246F53CA9648552479EB50B91D2179E9AA4B87E7D0254D0D7393C31CE93743C6D63FA8D0A03F582E3FC2F05E6A27EF5CDA17E576C6AD9829B7B3336ED7975B6DE5CDD248F290E46D83E4D948F2C47E913CE44B14F952C1A674255215F9D2A6942D91AA3BC3979012CDA4EF1FD60EDB79D84DEFB09E27D96B9EC17E51DA625C0399D2968A415B9479B876EF0453CDA1485B9E4463C85690AD205B41B6826C05D94A2A41B6B23D5591AD6C4AD912A9BA336CE59557776A8DD2139C9D2124C63D82292131EE6CAA4BC71877D21708932B28C6DA0E1E6C4542B28A90E43FD88A97373D8B92CC24C6A3AD48480A434872039171776025761958395E044421791F0927F01CEE7D28BF5DEC57E8221914C51559602CAACC6351E5F8B5B0280141138B9436FB7EC035FE05A1086D6308450BA1E801F7E4E24E7DF6F437C5C812298CDD1074E35EDE7384BEE71D7A701ABE959DF7B6D51FDCFCA6F6F52BA789729B1F8BCF02BCBBB52AD6310CF6EF08A7D2DF6028B7A70587E45D077EA8C63FA8CD6A12FFFFFFFFAD5F738F06000000B4873A0264F012009308310106000000BCB03B02E31C2D3F55F29932CE95C8F1D3BC674A20BD29C283FF94AE7DC9DD843877774C65520E0DC79C2A3F882471F298F84894CE3313A79C8C441316789AED291788EC6F6FDFF45AFDAFED41ADD3B851AE1F1DE51032D94647221680B21E098743ED6632717C391AC9645C97AB0B4B9C4E4220F650118D4144EEA0A2A87441FAE7844ADF92F0BA3A61987993FC0D7AF4484E02804DBBBA6D8FC63D263BB02D0FC3E9F249148E462C5095189F2F4B93A94E98C6AA33B1E32C661B85578C70D5081FEBD179A463C90F9D30D567265E31E3F64CEA4A56908AEB1E4C05874E919494452135A4A181745E2A0F86B0E00E2A6722DF324B549507DBDC09FC0EDF2510CC656327B68264898E8D826DF3A152A1C393345AD527E6E2D8B1991254B61FC42B0FE2D507F12C7F4B8EDFD9EBE96865365A9D8D1E1B51DB2CA86246AA6624F94C32AA8280AB81A7D0DA965761D4B927077D80DB188A5BB7B5E4F3709144A0975F513D95AB452E9F423076BBDA8AFBD24FE86451246FE3913D57BA1655778B6A0FA7DDD067D3A9EE352C98C80DBAAA3BCA0340715F69756AADB634AF7C37FF48FD60D081E1A5FE479340698272D9B64D27B4897759751448BA92753327BDD10327BDB1C75AE8B1643CF9EB5F64EC0C65F79C73FF0A3D9C2B77AC8CBC6BB46048ABBD23EF987DF18E84BE800C502F1FA17F122FBC9F48E7BEDAF52D34479F0E87D2616B03740A22F61B793F93BFF6EEC3A19A9258B6E6F83258C9825535538F07E0D9A159CE1912635932304B99074373CB33626A7AD45063B239E153DF537DC1D484F6D803A4716D66EC5F68739BF97119AB31AEA44D598D7199D30CABF9DCEAEF02A1A922A14142A31B0A121A2434486890D020A14142838406090D129AD2131AE376DA74BFC0694668DA3052C99B634853DFA2B2B377D3C68F2F1495D9FC3E8107D95F669BC01A4CC6D825609594C924CF442203F92F8EAC7324327B4F640ABC5731EFFE85AAB50018CF4C604C5D73337249399EE9D931687C287C196C5CE34C8F85D8F8746C4CE52BC131166E031DD1CCA761668FD051B610E861AA47666D2661EC5A82E77EB6A72A9EFBD994B2255215CFFDAC3363DEA60B03360CE25B5A9373F22F7ED2674D17DEF6BFFF8FACE3C6BBB266FAEA9AE98FD74C7FB266FAD335D39F99E9C9FB481A7B6F389B4EE5E28A4F3FE428E2FCF9455C3CBF8845BED45FF26456D59E27945296104A98144D7C7927B39BDA586D6492860C99E42C933CC5C358DBE19233898B61673DC5C3586A0AB5474C72CD0D23D79E1F0977352A2DB881B06AACFFF54369E3AC87A3F1243B245C5E0BE7AFB6756221366D1A9B6070B26D393E592BB1C9422BE72E2193F9E51199D2C8DE2153F1EC975A8932982F1FD7B478D6CB25BA16CE78B9AC059445D3E2992E1FD77599E5B28CC6C90DBA1F5AD328B98E816E83F70ABEA6D3A4451902977934983AA44BB94B033149F36595FFA2263DE342424B732779402CE14EB7F0A2146D79C89756F2A5356C7916F225B1437C092D79F18C62CFF9526EC831EE4992F0A330E7C2C01CE6B151BC84DAABCB8DFB3F9813B83B60BAB352188AAB1171E8E57168AF7627C6BF2010E1E6C4FD04A24E77E8398018002510E9D1613D103F7CA11AD322905A46A9D762D2C5DBE6838CFA6599B1712F4A324D91272AD2654506E45CB780E412475AFE290A32E58DCF50D6385B68957F86F264A69C16B94B3394533C5CA8A07E8F6628B8B4B82D4D71697133BA9647D3322D2D3E6541B01CB79414961E2C224287D7792E7BCC792764FF3077C25ABECB28FBD2C910A96B8F338CFC274904820E43B536B7B20823F33AD960B23BFBDC1F6B656F721EF2B984CF2268A6431925F97F67B8972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t>
  </si>
  <si>
    <t>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10000000050000000100000000000000F8DB3B0258F01200B2750D01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6417F7A2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270000001F00000029530000B7000000789CE3B471CECFC9494D2EC9CCCF0B735670CE2FCD2BF14CB155325452D0B7E3E50200A2910917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100000049141C1001000073696F6E6500000000BEB3E5773CF21200A3B4E57712000000B70000000000000000672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4F442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4000000F81400000000000000672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53542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1300000005000000010000000000000084B43D0258F01200B2750D0113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463C09A6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270000001F00000083780000B7000000789CE3B471CECFC9494D2EC9CCCFF3775170CE2FCD2BF14CB155325452D0B7E3E50200A21E091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14000000050000000000000001000000000000000100000006000000150000001600000017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F618F168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68140000F8720100CDDC0000F8140000789CED5DDD6EDBBA96BEDE05FA0E44500C5A4C7722D9F9DD677700D776B20D388E6BBBB9E84DA14A8C4B4096BC293A07C74F337733189CABF30867BFD82C92FAA163C79693D891EC55142DB94C524B14C98FDF22B9F8CBEFF5D0F7A92B5818F407FFF5F6CD2FBFFCDE1274D41F9096D71F7C3AB00F20D0E581F874601D90C15849064C847EF8E9A016383E8BD801B9F63A9EFAA537B8BC0AB8FBE9E0807446908033C73F20FDE9A7837348C58741FB52152483836E1AEC5DA5C1CF0315BC0CA010C127F480D47D9E0441912FBEF8874A01E19B442F080FFE31A649F8D2970F879CC13D8F02256D0743F57FA7FE935FF248C06B83C2F25D22A134BFF41B61FAC82B7E07E13BC78FE4F3C331A32A4D8346B76ECF13E94F89E0B3EFCDC95AC27767859FF9FD9C602E27C81EE604519D0BDE0AA01AED73CB94350359EF152BCEDC8C4494BC432A987B8414CE6B27A535DF9F17F6273F668573CADC862E9DD5A63DEC8BD1587E8386D021FBF4C8BA38AA58D6896C1A5D3ED50D6A22044D34EEDCBAAA584B0555613209BF5352155242F858F005BB43F54D6EB8178CE266D051C5C6AADEBA97A0A5480A97593A1C52AB5C5D874F07A1CE75C947BE6E2351DCCA798DEB9054BD9116F1C5BF853AAB1C90CFBEDBBCCF2AB5237A91FCB432A7185EB2207BE6A8732FF58C13F69D7BDACF5A0F7C98DBDBB4CDF5C63C7D5247C8D2E4D33B22FBDD874A855AF6EBCE382DA337EEB702B7CBDD4068F94CE289A83B623EAD12C6EFD4CC5E63D475866D061FFBBBFC23052A06D555FF197115D69954B5D0BBECBD84234278EFB69335F07EAD2D3F6E38FBE55BA331FCA0FBE9103E1B341EF9A62ADC92CD24F9A1C7C6A18AD5FC3F27D947F487492A08DE8CA77D3D5A34583486D7B55483D361DB08578C70350943DBB0D2CC10B1CD48C58C54D3C8A51F5A66C436231533A2F3B4AE79D6CB5AD7A16744B82B78BD3923F8F9A59DC5E5A05B0BB2783D12D78E68F71A0F459DE62013F55D5977C6431B910864AA4C32188DAF03F339EEF5EC636EB8F34062443B61E7EFDDE1606C7E6B2DEBB16C9C200A4A7EF9BD3FC8F045F79AE9914699230D330B20A792418EAD21A732073930CAD3E934459E0A228F2143E499459EB323EBECC8BEB8B82839F258C5469E545E20E8313E3D424F1AD969E8A975A0A5F9E9101E89A64F4769F3AE3B7A0039B574E4520FD28BF0AADFADD7BAB3E3846CDBD983645B3105D0338369F6B603910D69339D11C60A7FA6941901B4CB6664D459E07A53A828A3B0A305CA9648D5FEE732290B8D60502865B5128BDB405934954DA02CBA02946AA914CB892A0860820AFFAA9123C972B430CF4C49DDABAF30202E7AC6E3BFD4FD60F6E9200074847F3F1D7426A34398561C9281C3D9DD9D03330F5F61E6D1A359A0065CCEA65030D5A92BCB527F0D98F8EBBFC9358B263C2EDD5A96FECBC40984CC92431335810F897C04681FE6C801F01B721112983D393ECD932170994783A943BA94BB34109334DF631F2EADEE273197EA1C73A966CCE5D2F9F18345E1300891B5206BD91FD652707B592A47D682AC851693B5203BD99EAAC84E9EA52CB293EDEA8AEC04D9494E76727CF07029FF3863279D908F1CC1EE292EE62339594D4E70317F2BE464267131B8092EE66B74DE236EF29CC5FC930C748E35E89CCC820E456BD84E01CE83EC2F833755EBC8AE1CD9E7398C61768637F609024EE901A75239B2CED118B65780D30947D44E5B33442A66A46A468ECDC889193935236733659FA7B1DA3D17C1F48A661A2E02BBE292EC7AE83197E6609B8DC7A9F54B72CCD3398E799AC17D9787430A9D1A29E64E21FE43E1CB403E52CC7D457CA4983174EE11E23F87629E659873AA31E72CC39CA64F033724B3DBC511784C1902CF5381E757836CCA30420F420F42CF1E41CF79063D671A7ACE1F811EF23E124EE039DCFB8006CFDD4721A3CCA781D0AEECFEB38A0D41A9BC401884BBFFF460BE4718541F8D79D4EE678AA91D45F0ED560115EE02DC8CAAB80BF059CA6A257017E0B6742DEE02C56BEC025C5AFA8A9D7D2FB9187231C70E2E1E65076EC8C721A164A4DE0339027204E40805E10833899122204578158A70EB02C4255F4D8E1869CB04F210885812272E075558364B2C8BA6C5230A4B</t>
  </si>
  <si>
    <t>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2B2C6B4D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7700000087000000FDBD000007010000789CE3E4B4F1CC4BCB77C94F5670CE2FA80CCA4CCF28B15502318B404C054767674785E2FCB492F2C4A2548560BD023D473D25859002A0065B254310CBAD2817A8434921ACA838CF56C9D8584921B828D92F17240464404495149C73536C950C9414DC72F272C17A81CCF462B011FA76BC5C001E882754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100000031CAE22D01000073696F6E6500000000BEB3E5773CF21200A3B4E5770A000000FD0B00000000000000672F36CFBAC50100E2C1013FBDC50100E2C1013F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461746947656E6572616C692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D000000E20100000000000000672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45502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000000B70000000000000000672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56432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07000000050000000100000000000000A4719F0140F11200B27510010B0000000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D4F3018E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6D0B00003D310000DBEE0000FD0B0000789CED5B5B6FDB38167E9E05F63F70B3C56083ED389673693C6D06D048722AC0B7488E0BF48D9668975889D450B43B08F263E675DEF6376CFFD81E92BADACEA6DE99495360F2509314CFED3B87878794FACD1B174B7A4D181138A13FA0BFFEE59B37EE75730C4D3221C5D5D1119A8A682AEEAE8EBA47C8499919D9B0483526AB95FA71789AAA5F3FCD446E264820572D379F89A56AFC6044383C49482429670E8B7276A2874FDAA28BA9376B1C0BEE459CF194461C8DC58489908260EBF4087A619ABA797675D4EBEFE17EE3A9A16FDEF892A4371E7209E8858F95865C488E322250F22DCE78FE9AE4245ADF01094131017234C41B2EB01AA1E81F11079B08CBE986EBC78686EEB2C152AE71C986A229C5401E53040AAF05B9BBC3C7061FA9C0188834B93ABAF746F747E86457511BA5345F0B5C51742B92F9F0BEFB004DC445C60F21F1192206DD8324EDDA110EEF5F249491177BE787101D98EDD36C10DCBF98F53A9DD9F97ECA43252DF63AF851CFFCE998BD8EE98363ACDEEFE399E81829690461403E07AFD07AC56194CBC23F38CB702231934439F0FBCF774C641D9B754B11ADC17B8960ED6E682EF56826F88A48C95F2212239247C93A8738C0E59A36B20FF253D43B46014D28C840388A889038250CA4119017E31565F42076A7C7C8063CA288167C30CAD68B4542238A72223600DA41FCCEF47A28203888F21C34897E5AD3D24F58108238A269CA1760F041BC2E14AF089CCA99368BABC517ADC1BA127A640BD9E95DA0A8738612B25A11C4FEF36F6475FB27FDB38344BD8230CB20A123492246A30F040992C0CEB2010BBE2F03C0C4DA4B251E049188E439161466489848E5A75F54D42434A50C86C195A06DBECE745A79891867D1874FBF02312C6B2E625AD96422B9CC292AE09638D7D4FBE442842E096C2C7786BF71AE7EA65608B0D0B02726A4215E0F9157EF68C030CFC1F92007A315E582C1F60A7B2CD20A48AC7C09069B69C0A99126639A1116AB283CC80397A5075402AE11551EE72C5F275A13DEC4F420F6FD63E46D40A9B5AA50F24A10ECD2909873BD65AFE83AA611960256CD41BCAD6E53F772E129ED01470E2154AC2488023581C33F6A6148B5B820D40E9365B5706AE60E8026C10BA84024B89E83A73644D0A50EE62AAA0B4D884A5F28C219951CC29C2B4420774078C5AD9CF61200826859C7BC60C1BFC30018031642AD8EE604C8C552555B3AE6A40ABE0AEF620E2DC568C30FC41832A63FB77506AEF82A39903161E706930E6177E82EF4C886675DC08ED7BBFCDC1DCF0559F1C3C26693993DF41E9275F1E29F50FAF4FF6F59AA66DEAE76D5D856D1AC87DD6B5315D1802ED44257DC6D1941E96C75ACB3B37EF7BCFBEAB2777AD9BBF47A67505A4F59722DA0D0EF77FADD6EF7AC77D1BF3CEB9DF7CFBDEF4EAD73A8BC39F0D175F8122739386C96252B3BCBB48DAA3D592E753BF41DBE5C8E6535F13627F6F06656F59D349B8BFCB45B0D14EAD686F9418D8E1F203FD68C3548D3623B0799DCE01B2C723B65A60D268E7251361D91954D2F6269D9D646284579EAD2BC9A02FA3BC1B4D11BF961A3E739E351D51D0C2A194C0AD9E854325904403444367843AFC11B7A9E53683748565E0C0655D0C051C7721789B13FCF7A8DB615CAE2AC95597E61BF6AFF98B08A7C4FD0186CD5583B3C769CA02DABFDA0BBC607CE643C0BECD96C02E067C571D1950512A7DD13AB77625DF6FB5BF8B83258B51F8FD380E893E47015E8DF3DEA565A98832A4193E5B61487E55B8C7D7637DC88F618C4B69747E6407B9BC87477C680ED230AB35CD3C0C9B36C6D5CA939B4E7EE0068BB953D4AF39DE7B30CE4D500EB6E23D643E5538C46C5D10346BC5C270760867D46B750700B981D1E0FF2E200CF64528EA91108489F99D81FB993B2A946D3AC1A2D9A27FB14B39A8A39E67CF31CF4EAD57A4141E45587A82FA15B3B7C2B1FB73C1F660ECE6A437477DBF3DF26F235832275CDF0B72BF9FACB18B3AD5F2300A03412CB847FFC328AB551AEF06C27B026C6CF1BE1678EEF3E74C3453B8617CF1BE15ABF678A7185E74EA6686CC2BAFB9C51AEF47BAE2897786E658A66A1F3AC117EE6F8EE43574576338617CF1BE15ABF678A7185670BE5B1486B1BA08366EA7A805F1D8D27C1084E98BE12701B78EFDFDBE8DA1B7B813DF4D5A92E25704256B7409D15619DA28C6D38F4034DE216EF72A474616114E01250688DB9483112545D6E01407FDB466CAB528F27AEE63258E54D7BF72AF0E6A4B0EDB30D9DDAC1CC7726433BD8B235C3E2ABB6D5761C6F36B3DFFB93B1873C74730BDE9CD9C5BDAAEBF96864CFBCC06FF8F8465DBAC84FBF7CCD568F266ECB4E1F79A1E7DC6A144A3BBDEA1AF46BB6541FB127C3215888207E87F6AD5B79D2292EE4BE66FBAAB53AF2C3DBC06E79D09C78EFBEEAF5A92E9638A30B9A90D22C35F4A74D5FD4A6F63E5A0EBAD7B694D429DF8CA8DBA1E148EFFED00A9CB21506E63A4F35ED61D99C47C351DDAEA74C57F5F874558CABDBB2E9AABCAC8427BEBAF02DB99D94DAA8D73539456196DFAAC2418A35000EBD6B063DEB0C2865A228C17A0BE8264CD851141A110E5BDE28FE96D539BDB76AA6309F62F5A2C1A552FFFFFFFF466F5B4D06000000E4B39F0180F112006F17340102000000A0719F0101AA2EC962F57D0790E04CFF940FAAEF3CA6FE460FCC48A27E06F867F5E3A5982685F786F4212739B99C1417B12C8AEF6622CF8CD5E5D71CDDFF65D240A4A5F50D6080138DD5AB24A88F7E2B1E539CE71FB988D134FF38C988F9C025FF383281F963127959D1807454B420608A562853FDB8E406C1B3A4ABEA4DDA747D7574D9E9A9F717C34613ABCBF553D57C9B55CD1997374ABF2E4CB214F877B7ACD5D5F7DCD699E93B6C53CEB03ADD62046C3793CECD10E00445E7D5D12B23C14EE84F55C7DD8035642DB8BAEF8439678603304CA880301B48017DE0D53FBDE8F45EC1D374A157C07E53ED0D067F488C6C2106D42CC76095688AC032A5EF4CC5C82BF5C01A12368FAED51579BFE8868B796466F71AB3CF61F63B1187EB85F7B31458DFF04DC5F2E750AAD91004298A3A7907753A65F6695DBCCEEBCC63CF1BAF624049587C5CB75D7593CDF53BA86EA7DB454BCA38C2A87514A889FBADBF0739BDF78249C9C91F0FFCB1AF2EC9F7D4F0464533B60FCF1D9B06CD743AD0997420CC4B035DD92D690430F9092C56FDAA0F3C4921A95641BA43686D13BA9D61E751AA5E8B6A587C17C5561D95451E177ADA229FFBA182E7119AB36D45D5776790AB0853AF0D1F213EDFABAFFA3A22C78F125FEC4AD695977A47FBB8E857BBD4E64DFE67515F6E530744EDBEB9DAA2F40734B01E784462AABF0BD866D70EB641B5D1F98059F9D9CD0C2FD6EA2B0934E42BAE579DCA51D07E1B9BC40D7983E9BEEE8D8355DD013EC1CA32BB08B47AAAA59E0E78F152AEA41D346907AD6C3EC7EAF30B5F6D1CFAA0BDD6D1E5B1950E134FBD983B533B01D65EB413A91D02D9CF5D26B2C5C959E792A7D377686824CCA6FAE71D8DE507F00350BF2574F54131382DDB1ECC39AD7A73C7E49C19CD7848EFC83B6344A4BE21794799176BDD4E1A288AA5FE60477F43B935E64D919345495EBD857BCF795ABFD103C8ABCE3BD010D21EAC1D47CDEF9D5743D722563B904E8466C470515340AFCD942540E5994B82613E48629F4DD660E20C605D2EF13D64A54874504841310941540E405905B17F7FCBF4370EA6D6BE9FAAAF4938B2EE8F9049A7DE7400F5D0B5A031841167B0A78D53C5FB034F61DD84773A409D0402E5EF5DFD07DB224FE2B258F1651295ED5BA8331246AA3A468A7F91892CBB006A535A00DEF863650D985448020C5ACC28442166390AD5E716BFB734557E6E85C60FBBF132772079CA43A24556A16222A50CDF872345860B1D29C6BB73E729BD5B4BFBA3BDBB83F7DCD9837730FA0D78130D78307A00705D0B187D5411685AC3BA85CB96AA004DAB28000B23B47F82D153FAA796F6E4FE09467BFC638F910B81CDA22CA95C6170B1C74F894B2DEDC971B1C77B70194FF47736FA1452C012442272591AED0FE6223A679926696C2E75BCBE85CDCFE490315872516588F1E42991AEA53D39D2E349592F35777533D4FECF09FF054E4F925D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E000000050000000100000000000000DCB63B0258F01200B2750D010E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945A006F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52010000990200006E970000E2010000789C6D92CB6E83301045D7A9D47F20FC0081BCA550290122596A121268F7601C64096C6ABB59F4EBEB07AEB3E86A8EEF0CC3CCB527BB84761D82025392E55E42BF89004DEC47BEF7F6FA3299EC8040BD4C8026CBB55AB27BECFBDE9E091552C46F58967F52883C8639628F4A54D3E954A7326E8B0EECF16FD1073971A66A72F613C6FE4C4364616E616161A92121F7ABEE7C15396B8D449B63C591124B3CD0F707D332688A21A986911D15B5E55BCD753CB6322ED72BA9C00E8EFF3B2321A84957758D4D652A878FFDF92C08A320DC6CB7AADF99F5E1D85A62E470EE70E170E970E570ED70330E0089E8E45816ADF90D03046907407349CD67D28103C34DAB3D00653F641C993D40D17629166A6A7938567D0129517BC95DF810561688594F12FF23ACE9D051088D11CADD1B67A662DFE12F7B35F6264EE9459E9ED0995880041068531603F5D076C1F33B94CA2FEC20B8E3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t>
  </si>
  <si>
    <t>41414D5648465353FEFFFFFFFFFFFF7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61200414153465353474ED2C60C40CDCC0C40000800000800000001000000010000000100000003000000040000000800000019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2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E0F01200FFFF7F0004000000440E340128000000010000000CB49F01F0F01200000080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8EF1200030000000200000068FF300164000000010000000000000001000000FC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8EF1200000000000300000068FF30016400000001000000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9000000453A297201000073696F6E6500000000BEB3E5773CF21200A3B4E577050000009D0000000000000000672F36CFBAC50100EA70313FBDC50100EA70313FBDC50100000000FFFFFFF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56657273696F6E6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000000000000000000672F36CFBAC50100672F36CFBAC50100672F36CFBAC50110000000FFFFFFF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000000446F63756D656E746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70000000701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96E666F446F632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06000000050000000100000000000000884E500288F01200B2750D0106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F92C5174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0D000000080000000EF000009D000000789C636000011107000070005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08000000050000000100000000000000B075500258F01200B2750D0108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t>
  </si>
  <si>
    <t>Nr. Ord.</t>
  </si>
  <si>
    <t>DESIGNAZIONE DEI LAVORI</t>
  </si>
  <si>
    <t>M I S U R A Z I O N I:</t>
  </si>
  <si>
    <t>Quantità</t>
  </si>
  <si>
    <t xml:space="preserve">         IMPORTI</t>
  </si>
  <si>
    <t xml:space="preserve"> </t>
  </si>
  <si>
    <t xml:space="preserve">   </t>
  </si>
  <si>
    <t>Par.ug</t>
  </si>
  <si>
    <t>Lung.</t>
  </si>
  <si>
    <t>Larg.</t>
  </si>
  <si>
    <t>H/peso</t>
  </si>
  <si>
    <t xml:space="preserve">    </t>
  </si>
  <si>
    <t>unitario</t>
  </si>
  <si>
    <t>TOTALE</t>
  </si>
  <si>
    <t>ClDes</t>
  </si>
  <si>
    <t>ClQT</t>
  </si>
  <si>
    <t>Linha</t>
  </si>
  <si>
    <t>1</t>
  </si>
  <si>
    <t>Fornitura e posa in opera di modulo fotovoltaico in silicio policristallino, struttura in alluminio anodizzato resistente alla torsione, telaio in vetro temperato con rivestimento antiriflesso con carichi resistenti fino a 5,4 kN/m2.Scatola di connessione piatta IP 65, completa di cavo e connettori PV4 con segno positivo e negativo. Numero di celle per modulo: 60. Efficienza del modulo 16,2%. Tensione massima di sistema: 1000 Vdc. Tensione a vuoto (Voc): 38,31 V. Tensione a massima potenza (Vmmp): 30,29 V. Corrente di cortocircuito (Isc): 9,18A. Corrente a massima potenza (Immp): 8,88 A. Caratteristiche termiche: NOCT: 44 °C, TK Isc:0,040 %/K, TK Voc: -0,32%/K.Connettore PV4. Classe di protezione: II. Tolleranza sulla potenza di picco: 0/+5W. Certificazione: IEC 61215 Ed. 2; IEC 61730. Decadimento sulla potenza di picco: 20% in 25 anni; 10% in 10 anni. Potenza modulo policristallino: 270 Wp. Modulo fotovoltaico tipo Premium L della SolarFabrik o similare di primaria ditta.</t>
  </si>
  <si>
    <t/>
  </si>
  <si>
    <t>3'</t>
  </si>
  <si>
    <t>2</t>
  </si>
  <si>
    <t>Fornitura e posa in opera di gruppo di conversione (inverter) trifase per impianti fotovoltaici, avente le seguenti caratteristiche principali:	Ingresso c.c.:	- Potenza c.c. (cosfi=1): 52200W;	- Tensione c.c. max: 1000V;	- Range di tensione FV, MPPT (Umpp): 480- 800V;	- Tensione nominale c.c.: 610V;	- Tensione c.c. min / Tensione d'avviamento: 420V...700V;	- Num. inseguitori MPP / stringhe per inseguitori MPP:1	- Corrente d'ingresso max:108A.	Uscita c.a.:	Potenza nominale c.a.(230V, 50Hz): 50000W;	Potenza c.a. apparente max: 50000VA; Tensione nominale c.a.:400V; Frequenza di rete c.a.:50/60Hz; Corrente di uscita max: 77A;	Grado di rendimento max / europeo: 98,3%/ 98%;	Dotato di: Wiring Box lato DC e Wiring box lato AC	- Topologia: senza trasformatore;	- Classe di protezione IP65;	- Dimensioni 725x1491x315 mm (LxAxP);	- Peso 95 kg.	- Display integrato.	Inverter trifase tipo TRIO-50.0-TL-OUT versione SY della ABB o similare di primaria ditta.</t>
  </si>
  <si>
    <t>3</t>
  </si>
  <si>
    <t>Fornitura e posa in opera di strutture di sostegno per i moduli fotovoltaici, di tipo e posizione come riportato dai relativi elaborati progettuali. In particolare verranno impiegati:	- profilati del tipo WURTH, modello FMP, o similare, in alluminio EN - AW 6063 con trattamento termico T6, idoneo per fissaggio su tetti in lamiera, di altezza 25mm e base piana con ali laterali per fissaggio simmetrico alla struttura. Il profilato deve avere guida centrale per il fissaggio con viti testa a martello o con sistema a scatto.	- graffa centrale del tipo WURTH, modello Easy Click, o similare, in alluminio per il fissaggio di moduli fotovoltaici con cornice di spessore da	30mm a 51mm, con sistema di aggancio a scatto esterno su profilati.	- graffa terminale del tipo WURTH, modello Easy Click, o similare, in alluminio adatta al fissaggio di moduli fotovoltaici con cornice di spessore da 30mm a 50mm, con sistema di aggancio a scorrimento su profilati. 	Tutta la minuteria deve essere in acciaio inox A2. La graffa deve avere vite antifurto.	Sono comprese nella presente voce tutti gli oneri per il fissaggio in quota alla copertura delle strutture per i moduli fotovoltaici, il trasporto, il montaggio, le opere provvisionali, gli ancoranti, compresi i pezzi speciali, staffe di ancoraggio, e quant'altro necessario.</t>
  </si>
  <si>
    <t>SOMMANO a corpo</t>
  </si>
  <si>
    <t>4</t>
  </si>
  <si>
    <t>Fornitura e posa in opera di lamiera grecata come riportato dai relativi elaborati progettuali.</t>
  </si>
  <si>
    <t>Fornitura e posa in opera di cavo solare tipo FG21M21 PV20 CEI 20-91 di sezione 1x10,00 mmq della ditta Prysmian o similare.	Collegamenti stringhe alla wiring box degli inverter</t>
  </si>
  <si>
    <t>SOMMANO m</t>
  </si>
  <si>
    <t>Fornitura e posa in opera di cavo solare tipo FG21M21 PV20 CEI 20-91 di sezione 1x6,00 mmq della ditta Prysmian o similare.	Collegamenti stringhe alla wiring box degli inverter</t>
  </si>
  <si>
    <t>Fornitura e posa in opera di cabina di trasformazione MT/bt in c.a.v. monoblocco di mt. 2,5 x 5,73 ed altezza di mt. 2,60 comprensiva di vasca di fondazione prefabbricata in c.a.v. altezza cm. 50 predisposta con forature a frattura prestabilita per passaggio cavi MT/bt.</t>
  </si>
  <si>
    <t>Fornitura e posa in opera di Trasformatore in resina da 500 kVA, rapporto 20KV + 2x2,5% 400V, Vcc=6%, gruppo C.E.I = DY11n.</t>
  </si>
  <si>
    <t>Fornitura e posa in opera di bandella di terra  di collettore di terra realizzato con barra in rame elettrolitico di dimensioni 3x25 mm. Fissaggio a muro.</t>
  </si>
  <si>
    <t>Fornitura e posa in opera di Morsetto multicontact, connesso con apposito attrezzo a crimpare, protetto ed impermeabile, maschio o femmina, per realizzazione delle connessioni di capo stringa, dai moduli terminali al quadro di campo.</t>
  </si>
  <si>
    <t>Fornitura e posa in opera di passerelle in filo d'acciaio 300x75 mm, completa di coperchio e mensole in acciaio zincato a caldo per fissaggio a soffitto o a parete</t>
  </si>
  <si>
    <t>Fornitura e posa in opera di canale portacavi metallico 300x75 mm completo di staffe e coperchio</t>
  </si>
  <si>
    <t>Fornitura e posa in opera di canale portacavi metallico 500x100 mm completo di staffe e coperchio</t>
  </si>
  <si>
    <t>Fornitura e posa in opera di conduttore di rame flessibile tipo FG7OR 0,6/1 kV. Sezione 4x10 mmq.</t>
  </si>
  <si>
    <t>Fornitura e posa in opera di conduttore di rame flessibile tipo FG7R 0,6/1 kV. Sezione 1x300 mmq.</t>
  </si>
  <si>
    <t>Fornitura e posa in opera di conduttore di rame flessibile tipo FG7R 0,6/1 kV. Sezione 1x25 mmq.</t>
  </si>
  <si>
    <t>Fornitura e posa in opera di conduttore di rame flessibile tipo FG7R 0,6/1 kV. Sezione 1x16 mmq.</t>
  </si>
  <si>
    <t>Fornitura e posa in opera di conduttore di rame flessibile tipo FG7R 0,6/1 kV. Sezione 1x4 mmq.</t>
  </si>
  <si>
    <t>Fornitura e posa in opera di conduttore tipo FS17-450/750V. Sezione 1x2,5 mmq.</t>
  </si>
  <si>
    <t>Fornitura e posa in opera di conduttore tipo FS17-450/750V. Sezione 1x1,5 mmq.</t>
  </si>
  <si>
    <t>Fornitura e posa in opera di n.2 Gruppi di Misura per energia prodotta da impianto fotovoltaico ed energia scambiata dal sistema di accumulo, di tipo bidirezionali, conformi alle prescrizioni Enel.</t>
  </si>
  <si>
    <t>Fornitura e posa in opera di Sistema di accumulo tipo PowerPack di Tesla 50kW 210kWh tipologia sistema di accumulo lato corrente alternata</t>
  </si>
  <si>
    <t>Fornitura e posa in opera di n.3 colonnine di ricarica elettrica conformi al Modo 3 della normativa internazionale IEC 61851-1, dotate ognuna di 2 prese, una di tipo T3A da 3,7 kW con tempo di ricarica di 5 ore, l’altra di tipo T2 da 22 kW a tempo di ricarica di 1 ora.</t>
  </si>
  <si>
    <t>Fornitura e posa in opera di quadro elettrico Parallelo Inverter, costruito e collaudato in conformità alle norme vigenti, costituito da carpenteria metallica, di dim L706, H2100, P465 con corrente nominale alle sbarre 630A con all'interno connesse e cablate le apparecchiature e gli interruttori come da schemi di progetto. Sono compresi: 
	- n. 1 Interrutore di manovra sezionatore tipo NSX630NA corrente nominale 630A. 
	- n. 9 Interruttori magnetotermici differenziali tipo C120N, In 100A, Idf 0,30A tipo A Icu 10kA.</t>
  </si>
  <si>
    <t>Fornitura e posa in opera di quadro elettrico Cabina di Trasformazione, costruito e collaudato in conformità alle norme vigenti, costituito da carpenteria metallica, di dim minime L856, H2100, P665 con corrente nominale alle sbarre 630A con all'interno connesse e cablate le apparecchiature e gli interruttori come da schemi di progetto. Sono compresi:
	- n. 1 Interrutore magnetotermico tipo NS800 N MicroL2.0 In 800A Icu 50kA.
	- n. 1 Interruttori magnetotermico tipo NSX630 MicroL2.3 In 630A Icu 50kA completo di sganciatore a lancio di corrente e contatto di segnalazione sganciato.
	- n. 1 Contattore tipo LC1BM33, NO In 1250 (DDI Dispositivo di interfaccia). 
	- n. 1 Interruttore magnetotermico differenziale tipo NG125, In 125A, Idn 0,30A tipo A Icu 16kA.
	- n. 1 Sezionatore portafusbili tipo STI 1P+N completo di fusibili 	- n. 1 Limitatore di sovratensione corrente impulsiva di fulmine 20kA completo di protezione di sezionamento.                                                              - n. 1 Sistema di Protezione di Interfccia, tipo THYTRONIC NV10P, conforme alla CEI 0-16.
	- n. 1 Interruttore magnetotermico 4P In 50A curva C Icu 15kA.                                                                                                                                    - n. 1 Interruttore magnetotermico differenziale 4P In 32A curva C Idn 0,03A classe AC Icu 10kA.                                                                               - n. 2 Interruttori magnetotermici 2P In 16A curva C Ic 6kA.                                                                                                                                           - n. 1 Interruttore magnetotermico 2P In 10A curva C Ic 6kA.
	- n. 3 Interruttori magnetotermico differenziale 2P In 16A curva C Idn 0,03A classe AC Icu 6kA.                                                                                  - n. 2 Interruttori magnetotermico differenziale 2P In 10A curva C Idn 0,03A classe AC Icu 6kA.                                                                                  - n. 1 Interruttori magnetotermico differenziale 4P In 16A curva C Idn 0,03A classe AC Icu 10kA.                                                                                                                                     - n. 3 Interruttori magnetotermico differenziale 4P In 16A curva C Idn 0,3A classe AC Icu 15kA.</t>
  </si>
  <si>
    <t>Fornitura e posa in opera di cabina elettrica prefabbricata in c.a.v. monoblocco a specifica ENEL tipo DG 2092 Rev.02 del 1 Luglio 2011 di mt. 2,52 x 6,75 ed altezza di mt. 2,60 costituita da:
	- Locale ENEL
	- Locale MISURE
	- Vasca di fondazione prefabbricata in c.a.v. altezza cm. 50 predisposta con forature a frattura prestabilita per passaggio cavi MT/bt.</t>
  </si>
  <si>
    <t>Fornitura e posa in opera di Quadro di Media Tensione, conforme alle IEC 62271-200 del tipo Schneider Electric, sistema SM6, composto da unità di tipo modulare compatte ad isolamento in aria, equipaggiate con apparecchiature di interruzione e sezionamento isolate in SF6.	Esso avrà le seguenti caratteristiche elettriche:	-	Tensione di esercizio:	20kV	-	Tensione Nominale:	24kV	-	Tensione di Isolamento a f.i. 50Hz 1':	50kV	-	Corrente Nominale:	630A	-	Corrente di breve durata:	12,5kA	-	Corrente limite dinamica:	40kA	Il quadro sarà realizzato dai seguenti moduli:	
-n. 1 Scomparto M.T. tipo Schneider Electric, GAM2, "Unità di arrivo", larghezza 375 mm, o similare.
-n. 1 Scomparto M.T. tipo Schneider Electric, DM1-P, "Unità interruttore con sezionatore e partenza cavo", larghezza 750 mm., o similare, contenente le seguenti apparecchiature:	-	interruttore isolato in SF6	-	sezionatore e sezionatore di terra a monte dell’interruttore	-	sezionatore di messa a terra a valle dell’interruttore	-	sistema di sbarre trifase	-	comando interruttore tipo RI	-	comando sezionatore tipo CS	-	indicatore di presenza tensione per 36 kV	-	2/3 trasformatori di corrente o in alternativa n° 3 trasformatori tipo LPCT	-	contatti ausiliari sull’interruttore	-	blocco a chiave sul sezionatore di linea in posizione di chiuso	-	blocco a chiave sui sezionatori di messa a terra in posizione di chiuso	-	blocco a chiave sull’interruttore in posizione di aperto	-	cella BT 100 mm per 24 kV	-	resistenza anticondensa 150 W per 36 kV	-	LSC2A	-	sistema di protezione e controllo con funzioni 50-51 e funzione omopolare 51N tipo SEPAM 40 S41 della Schneider Electric rispondente alla norma CEI 0-16, composto da: cassonetto portastrumenti b.t., relè di protezione, n°3 trasformatori amperometrici, n°1 trasformatore toroidale chiuso;	-	N° 3 trasformatori voltmetrici fase terra 20000:√3/100:3/100: √3 per rilievo tensione omopolare;	Il sistema comprenderà un gruppo di continuità tipo APC Smart-UPS RT 1000VA rack 2U o equivalente, con le seguenti caratteristiche: potenza di uscita 700 Watt/1000 VA; potenza configurabile max 700 Watt/1000 VA; tensione di uscita nominale 230V.</t>
  </si>
  <si>
    <t>Fornitura e posa in opera di sistema di monitoraggio costituito di datalogger per l'acquisizione dati, flash 32 MB, RAM 64 MB, 1RS485, 3 D.I., 1 D.O., 500 grandezze, plugin fotovoltaico, Alimentatore 230/21Vac 10VA, Modulo ingressi impulsivi IME Conto IMP.KIT modem UMTS, antenna 2,5 mt base magnetica, supporto per barra DIN, cavo RS232, Sensore a cella fotovoltaica I-mt solar con misura di temperatura pannelli, RS485 modbus.
Sviluppo mappa Modbus per monitoraggio sistema di accumulo.</t>
  </si>
  <si>
    <t>Scarificazione di massicciata stradale eseguita con mezzi meccanici compreso l'allontanamento del materiale non utilizzato entro 5 km di distanza e per uno spessore di 20 cm massimo</t>
  </si>
  <si>
    <t>cavidotto cabina-impianto</t>
  </si>
  <si>
    <t xml:space="preserve"> SOMMANO mq</t>
  </si>
  <si>
    <t>Scavo a sezione obbligata, fino alla profondità di 2 m, compresa l'estrazione e l'aggotto di eventuali acque nonché la rimozione di arbusti, ceppaie e trovanti di dimensione non su periore a 0,25 mc, fino ad un battente massimo di 20 cm, il carico su mezzi di trasporto l'allontamento dei materiale scavato fino ad un massimo di 1.500 m: 
in rocce sciolte (argilla, sabbia, ghiaia, terreno vegetale e simili)</t>
  </si>
  <si>
    <t xml:space="preserve"> SOMMANO m³</t>
  </si>
  <si>
    <t xml:space="preserve">Trasporto a rifiuto o ad idoneo impianto di recupero di materiale proveniente da lavori di movimento terra effettuata con autocarri, con portata superiore a 50 q, compreso lo spandimento e livellamento del materiale ed esclusi gli eventuali oneri di discarica autorizzata. Valutato a mc di volume effettivo di scavo per ogni km percorso sulla distanza tra cantiere e discarica:
per trasporti fino a 10 km </t>
  </si>
  <si>
    <t>scarifica strada (10 km)</t>
  </si>
  <si>
    <t>Smaltimento in discarica autorizzata di materiale proveniente dagli scavi, non riutilizzabile in cantiere (CER 17.03.02)</t>
  </si>
  <si>
    <t>scarifica strada</t>
  </si>
  <si>
    <t xml:space="preserve"> SOMMANO tonn</t>
  </si>
  <si>
    <t>Fornitura e posa in opera di sabbia comune di cava, compresi oneri per fornitura, trasporto, stesa e compattazione  e quant'altro occorra per dare il lavoro finito a regola d'arte.</t>
  </si>
  <si>
    <t xml:space="preserve">Rinterro compreso carico e l'avvicinamento dei materiali provvisoriamente stoccati, il compattamento a strati dei materiali impiegati fino al raggiungimento delle quote del terreno preesistente ed il costipamento prescritto: 
con materiale di risulta proveniente da scavo </t>
  </si>
  <si>
    <t>cavidotto cabina-impianto (compreso spandimento materiale eccedente)</t>
  </si>
  <si>
    <t>Fornitura e messa in opera di misto granulometrico stabilizzato per fondazione stradale con legante naturale, materiali di apporto, vagliatura per raggiungere la idonea granulometria, acqua, eventuali prove di laboratorio, lavorazione e costipamento dello strato con idonee macchine, e quant'altro occorra per dare il lavoro finito a regola d'arte: misurato in opera dopo costipamento</t>
  </si>
  <si>
    <t xml:space="preserve">Conglomerato bituminoso per strato di collegamento (binder) costituito da miscela di pietrischetto, graniglia e sabbia dimensione massima fino a 3 cm e da bitume puro in ragione del 4 ÷ 5%, confezionato a caldo in idonei impianti, steso in opera con vibrofinitrici, e costipato con appositi rulli; compreso ogni predisposizione per la stesa ed onere per dare il lavoro finito:
spessore reso sino a 6 cm </t>
  </si>
  <si>
    <t>cavidotto cabina-impianto (6cm)</t>
  </si>
  <si>
    <t xml:space="preserve">Conglomerato bituminoso per strato di collegamento (binder) costituito da miscela di pietrischetto, graniglia e sabbia dimensione massima fino a 3 cm e da bitume puro in ragione del 4 ÷ 5%, confezionato a caldo in idonei impianti, steso in opera con vibrofinitrici, e costipato con appositi rulli; compreso ogni predisposizione per la stesa ed onere per dare il lavoro finito:
per ogni cm in più di spessore </t>
  </si>
  <si>
    <t>cavidotto cabina-impianto (1cm)</t>
  </si>
  <si>
    <t>Conglomerato bituminoso per strato di usura (tappetino), ottenuto con pietrischetto e graniglie avente perdita in peso alla prova Los Angeles (CNR BU n° 34), confezionato a caldo in idoneo impianto, in quantità non inferiore al 5% del peso degli inerti; compresa la fornitura e stesa del legante di ancoraggio in ragione di 0,7 kg/mq di emulsione bituminosa al 55%; steso in opera con vibrofinitrice meccanica e costipato con appositi rulli; compresa ogni predisposizione per la stesa ed onere per dare il lavoro finito:
spessore reso sino a 3 cm</t>
  </si>
  <si>
    <t>cavidotto cabina-impianto (3 cm)</t>
  </si>
  <si>
    <t>Fornitura e posa in opera di pozzetti prefabbricati in conglomerato cementizio vibrato, sottofondo e rinfianco in sabbia, completi di chiusini con botola, ciechi o a caditoia, con telaio di battuta per traffico pesante, compresi sottofondo e rinfianco in sabbia dello spessore minimo di 10 cm, collegamento e sigillatura della condotta e quant'altro occorra per dare il lavoro finito a regola d'arte:
dimensioni interne 80x80x80 cm</t>
  </si>
  <si>
    <t xml:space="preserve"> SOMMANO n</t>
  </si>
  <si>
    <t>Cavidotto flessibile in polietilene rigido a doppia parete per canalizzazioni interrate, corrugato esternamente e liscio internamente, inclusi manicotti di giunzione e selle distanziali in materiale plastico, conforme norme CEI EN 50086, con resistenza allo schiacciamento &gt; 450 N, escluse tutte le opere provvisionali e di scavo, diametro
esterno:: 160 mm</t>
  </si>
  <si>
    <t xml:space="preserve"> SOMMANO m</t>
  </si>
  <si>
    <t>Cavidotto flessibile in polietilene rigido a doppia parete per canalizzazioni interrate, corrugato esternamente e liscio internamente, inclusi manicotti di giunzione e selle distanziali in materiale plastico, conforme norme CEI EN 50086, con resistenza allo schiacciamento &gt; 450 N, escluse tutte le opere provvisionali e di scavo, diametro
esterno:: 63 mm</t>
  </si>
  <si>
    <t>scavo di fondazione (compreso spandimento materiale eccedente)</t>
  </si>
  <si>
    <t>Magrone di sottofondazione eseguito mediante getto di conglomerato cementizio preconfezionato a dosaggio con cemento 42.5 R, per operazioni di media-grande entità,
eseguito secondo le prescrizioni tecniche previste, compresa la fornitura del materiale in cantiere, lo spargimento, la vibrazione e quant'altro necessario per dare un'opera eseguita a perfetta regola d'arte, esclusi i soli ponteggi, le casseforme, e acciaio di armatura, con i seguenti dosaggi:i: 200 kg/m³</t>
  </si>
  <si>
    <t>magrone cabina prefabbricata</t>
  </si>
  <si>
    <t xml:space="preserve">marciapiede </t>
  </si>
  <si>
    <t>Rete elettrosaldata a maglia quadra in acciaio di qualità B450C, prodotto da azienda in possesso di attestato di qualificazione rilasciato dal Servizio Tecnico Centrale della
Presidenza del Consiglio Superiore dei LL.PP., per armature di conglomerati cementizi, prelavorata e pretagliata a misura, posta in opera a regola d'arte, compreso ogni sfrido, legature, ecc, dei seguenti diametri:</t>
  </si>
  <si>
    <t>magrone cabina prefabbricata (d8 maglia 10x10)</t>
  </si>
  <si>
    <t xml:space="preserve"> SOMMANO kg</t>
  </si>
  <si>
    <t>Accesso pedonale</t>
  </si>
  <si>
    <t>32</t>
  </si>
  <si>
    <t>33</t>
  </si>
  <si>
    <t>34</t>
  </si>
  <si>
    <t>35</t>
  </si>
  <si>
    <t>36</t>
  </si>
  <si>
    <t>37</t>
  </si>
  <si>
    <t>38</t>
  </si>
  <si>
    <t>39</t>
  </si>
  <si>
    <t>40</t>
  </si>
  <si>
    <t>41</t>
  </si>
  <si>
    <t>42</t>
  </si>
  <si>
    <t>43</t>
  </si>
  <si>
    <t>44</t>
  </si>
  <si>
    <t>45</t>
  </si>
  <si>
    <t>46</t>
  </si>
  <si>
    <t>fondazione cabine</t>
  </si>
  <si>
    <t>marciapiede (d8 maglia 10x10)</t>
  </si>
  <si>
    <t>PANNELLI FOTOVOLTAICI</t>
  </si>
  <si>
    <t>INVERTER</t>
  </si>
  <si>
    <t>STRUTTURE E POSA IN COPERTURA</t>
  </si>
  <si>
    <t>TOT STRUTTURE E POSA IN COPERTURA</t>
  </si>
  <si>
    <t>TOT INVERTER</t>
  </si>
  <si>
    <t>TOT PANNELLI FOTOVOLTAICI</t>
  </si>
  <si>
    <t>Fornitura e posa in opera  di cavo per media tensione RG7 H1R per tensioni 12/20 kV unipolare Sezione 1x95 mm²</t>
  </si>
  <si>
    <t>Fornitura e posa in opera di cavo per media tensione RG7 H1R per tensioni 12/20 kV unipolare Sezione 1x50 mm²</t>
  </si>
  <si>
    <t>CAVI, CANALINE, CABLAGGI</t>
  </si>
  <si>
    <t>TOT CAVI, CANALINE, CABLAGGI</t>
  </si>
  <si>
    <t>TOT SISTEMA DI ACCUMULO</t>
  </si>
  <si>
    <t>COLONNINE DI RICARICA ELETTRICA</t>
  </si>
  <si>
    <t>TOT COLONNINE RICARICA</t>
  </si>
  <si>
    <t>TRASFORMAZIONE, CABINE E QUADRI</t>
  </si>
  <si>
    <t>Fornitura e posa in opera impianto di terra cabine composto da n.6 dispersori a croce in profilato di acciaio zincato per allacciamento conduttori tondi e bandelle alloggiato in pozzetto di materiale plastico delle dimensioni di 400x400 lunghezza 1,5 m da e corda in rame nudo da 50 mmq, completa di morsetti e capocorda, posata in intimo contatto con il terreno in scavo, compreso il collegamento al collettore di terra della cabina MT/BT e tutto quanto necessario per il corretto funzionamento in opera.</t>
  </si>
  <si>
    <t>SISTEMA DI MONITORAGGIO</t>
  </si>
  <si>
    <t>OPERE CIVILI</t>
  </si>
  <si>
    <t>TOT SISTEMA DI MONITORAGGIO</t>
  </si>
  <si>
    <t>TOT OPERE CIVILI</t>
  </si>
  <si>
    <t>TOT TRASFORMAZIONE, QUADRI E CONSEGNA</t>
  </si>
  <si>
    <t>SOMMANO cad.</t>
  </si>
  <si>
    <t>SOMMANO mq</t>
  </si>
  <si>
    <t>PROGETTAZIONE ESECUTIVA</t>
  </si>
  <si>
    <t>Redazione del progetto esecutivo dell’impianto e della linea elettrica per la connessione alla rete, comprende le seguenti prestazioni:
a) Relazione generale;
b) Relazione tecnica specialistica cabine
c) Relazione tecnica specialistica sulle modalità di ancoraggio dei moduli alla copertura
d) Relazione tecnica specialistica impianto fotovoltaico
e) Elaborati grafici:
‐ Inquadramento generale
‐ Stato di fatto
‐ Stato di progetto
‐ Layout con dettagli stringhe
‐ Schemi elettrici
‐ Schemi unifilari
‐ Schemi e particolari costruttivi delle strutture di supporto
‐ Prospetti delle cabine elettriche;
f) Calcoli esecutivi delle strutture
g) Piano di manutenzione dell’opera
h) Piano di sicurezza e di coordinamento
i) Computo metrico estimativo 
j) Cronoprogramma
k) Fascicolo dell’opera</t>
  </si>
  <si>
    <t>TOT PROGETTAZIONE ESECUTIVA</t>
  </si>
  <si>
    <t>LAVORI DI COSTRUZIONE</t>
  </si>
  <si>
    <t>A</t>
  </si>
  <si>
    <t>G</t>
  </si>
  <si>
    <t>D</t>
  </si>
  <si>
    <t>I</t>
  </si>
  <si>
    <t>B</t>
  </si>
  <si>
    <t>C</t>
  </si>
  <si>
    <t>E</t>
  </si>
  <si>
    <t>F</t>
  </si>
  <si>
    <t>H</t>
  </si>
  <si>
    <t>L</t>
  </si>
  <si>
    <t>ACCUMULATORE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</si>
</sst>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00"/>
    <numFmt numFmtId="165" formatCode="#.######;"/>
    <numFmt numFmtId="166" formatCode="_-* #,##0.0_-;\-* #,##0.0_-;_-* &quot;-&quot;??_-;_-@_-"/>
    <numFmt numFmtId="167" formatCode="_-* #,##0.0_-;\-* #,##0.0_-;_-* &quot;-&quot;?_-;_-@_-"/>
    <numFmt numFmtId="168" formatCode="_-* #,##0.00_-;\-* #,##0.00_-;_-* &quot;-&quot;?_-;_-@_-"/>
  </numFmts>
  <fonts count="12" x14ac:knownFonts="1">
    <font>
      <sz val="8"/>
      <name val="Tahoma"/>
    </font>
    <font>
      <sz val="8"/>
      <name val="Tahoma"/>
    </font>
    <font>
      <b/>
      <sz val="8"/>
      <name val="Tahoma"/>
    </font>
    <font>
      <b/>
      <sz val="10"/>
      <color indexed="9"/>
      <name val="Tahoma"/>
    </font>
    <font>
      <b/>
      <sz val="10"/>
      <color indexed="17"/>
      <name val="Tahoma"/>
    </font>
    <font>
      <sz val="10"/>
      <color indexed="17"/>
      <name val="Tahoma"/>
      <family val="2"/>
    </font>
    <font>
      <b/>
      <sz val="9"/>
      <color indexed="17"/>
      <name val="Tahoma"/>
    </font>
    <font>
      <b/>
      <sz val="10"/>
      <color indexed="17"/>
      <name val="Tahoma"/>
      <family val="2"/>
    </font>
    <font>
      <sz val="8"/>
      <color rgb="FF002060"/>
      <name val="Tahoma"/>
      <family val="2"/>
    </font>
    <font>
      <sz val="8"/>
      <name val="Tahoma"/>
      <family val="2"/>
    </font>
    <font>
      <b/>
      <sz val="8"/>
      <name val="Tahoma"/>
      <family val="2"/>
    </font>
    <font>
      <b/>
      <i/>
      <sz val="8"/>
      <name val="Tahoma"/>
      <family val="2"/>
    </font>
  </fonts>
  <fills count="3">
    <fill>
      <patternFill patternType="none"/>
    </fill>
    <fill>
      <patternFill patternType="gray125"/>
    </fill>
    <fill>
      <patternFill patternType="solid">
        <fgColor theme="0"/>
        <bgColor indexed="64"/>
      </patternFill>
    </fill>
  </fills>
  <borders count="42">
    <border>
      <left/>
      <right/>
      <top/>
      <bottom/>
      <diagonal/>
    </border>
    <border>
      <left style="double">
        <color indexed="17"/>
      </left>
      <right style="thin">
        <color indexed="17"/>
      </right>
      <top style="double">
        <color indexed="17"/>
      </top>
      <bottom/>
      <diagonal/>
    </border>
    <border>
      <left style="thin">
        <color indexed="17"/>
      </left>
      <right style="thin">
        <color indexed="17"/>
      </right>
      <top style="double">
        <color indexed="17"/>
      </top>
      <bottom/>
      <diagonal/>
    </border>
    <border>
      <left style="thin">
        <color indexed="17"/>
      </left>
      <right/>
      <top style="double">
        <color indexed="17"/>
      </top>
      <bottom style="thin">
        <color indexed="17"/>
      </bottom>
      <diagonal/>
    </border>
    <border>
      <left/>
      <right/>
      <top style="double">
        <color indexed="17"/>
      </top>
      <bottom style="thin">
        <color indexed="17"/>
      </bottom>
      <diagonal/>
    </border>
    <border>
      <left/>
      <right style="thin">
        <color indexed="17"/>
      </right>
      <top style="double">
        <color indexed="17"/>
      </top>
      <bottom style="thin">
        <color indexed="17"/>
      </bottom>
      <diagonal/>
    </border>
    <border>
      <left/>
      <right style="double">
        <color indexed="17"/>
      </right>
      <top style="double">
        <color indexed="17"/>
      </top>
      <bottom style="thin">
        <color indexed="17"/>
      </bottom>
      <diagonal/>
    </border>
    <border>
      <left style="thin">
        <color indexed="17"/>
      </left>
      <right style="thin">
        <color indexed="17"/>
      </right>
      <top/>
      <bottom style="medium">
        <color indexed="17"/>
      </bottom>
      <diagonal/>
    </border>
    <border>
      <left/>
      <right style="thin">
        <color indexed="17"/>
      </right>
      <top style="double">
        <color indexed="17"/>
      </top>
      <bottom/>
      <diagonal/>
    </border>
    <border>
      <left style="thin">
        <color indexed="17"/>
      </left>
      <right style="thin">
        <color indexed="17"/>
      </right>
      <top/>
      <bottom/>
      <diagonal/>
    </border>
    <border>
      <left/>
      <right style="thin">
        <color indexed="17"/>
      </right>
      <top/>
      <bottom/>
      <diagonal/>
    </border>
    <border>
      <left style="thin">
        <color indexed="17"/>
      </left>
      <right style="double">
        <color indexed="17"/>
      </right>
      <top/>
      <bottom/>
      <diagonal/>
    </border>
    <border>
      <left style="thin">
        <color indexed="17"/>
      </left>
      <right style="thin">
        <color indexed="17"/>
      </right>
      <top/>
      <bottom style="thin">
        <color indexed="17"/>
      </bottom>
      <diagonal/>
    </border>
    <border>
      <left style="thin">
        <color indexed="17"/>
      </left>
      <right style="double">
        <color indexed="17"/>
      </right>
      <top/>
      <bottom style="medium">
        <color indexed="17"/>
      </bottom>
      <diagonal/>
    </border>
    <border>
      <left style="thin">
        <color indexed="17"/>
      </left>
      <right style="double">
        <color indexed="17"/>
      </right>
      <top/>
      <bottom style="thin">
        <color indexed="17"/>
      </bottom>
      <diagonal/>
    </border>
    <border>
      <left/>
      <right style="thin">
        <color indexed="17"/>
      </right>
      <top/>
      <bottom style="thin">
        <color indexed="17"/>
      </bottom>
      <diagonal/>
    </border>
    <border>
      <left style="thin">
        <color indexed="17"/>
      </left>
      <right/>
      <top/>
      <bottom/>
      <diagonal/>
    </border>
    <border>
      <left style="thin">
        <color indexed="17"/>
      </left>
      <right/>
      <top/>
      <bottom style="thin">
        <color indexed="17"/>
      </bottom>
      <diagonal/>
    </border>
    <border>
      <left style="double">
        <color indexed="17"/>
      </left>
      <right style="thin">
        <color indexed="17"/>
      </right>
      <top/>
      <bottom/>
      <diagonal/>
    </border>
    <border>
      <left style="double">
        <color indexed="17"/>
      </left>
      <right/>
      <top/>
      <bottom/>
      <diagonal/>
    </border>
    <border>
      <left style="double">
        <color indexed="17"/>
      </left>
      <right style="thin">
        <color indexed="17"/>
      </right>
      <top/>
      <bottom style="thin">
        <color indexed="17"/>
      </bottom>
      <diagonal/>
    </border>
    <border>
      <left/>
      <right style="double">
        <color indexed="17"/>
      </right>
      <top/>
      <bottom style="thin">
        <color indexed="17"/>
      </bottom>
      <diagonal/>
    </border>
    <border>
      <left style="thin">
        <color indexed="17"/>
      </left>
      <right style="thin">
        <color indexed="17"/>
      </right>
      <top style="thin">
        <color indexed="17"/>
      </top>
      <bottom/>
      <diagonal/>
    </border>
    <border>
      <left style="thin">
        <color indexed="17"/>
      </left>
      <right style="thin">
        <color indexed="17"/>
      </right>
      <top style="thin">
        <color indexed="17"/>
      </top>
      <bottom style="thin">
        <color indexed="17"/>
      </bottom>
      <diagonal/>
    </border>
    <border>
      <left/>
      <right style="thin">
        <color rgb="FF008000"/>
      </right>
      <top/>
      <bottom style="thin">
        <color rgb="FF008000"/>
      </bottom>
      <diagonal/>
    </border>
    <border>
      <left style="thin">
        <color rgb="FF008000"/>
      </left>
      <right style="thin">
        <color rgb="FF008000"/>
      </right>
      <top/>
      <bottom style="thin">
        <color rgb="FF008000"/>
      </bottom>
      <diagonal/>
    </border>
    <border>
      <left style="thin">
        <color rgb="FF008000"/>
      </left>
      <right/>
      <top/>
      <bottom style="thin">
        <color rgb="FF008000"/>
      </bottom>
      <diagonal/>
    </border>
    <border>
      <left/>
      <right style="double">
        <color indexed="17"/>
      </right>
      <top style="thin">
        <color rgb="FF008000"/>
      </top>
      <bottom style="thin">
        <color indexed="17"/>
      </bottom>
      <diagonal/>
    </border>
    <border>
      <left/>
      <right/>
      <top style="thin">
        <color rgb="FF008000"/>
      </top>
      <bottom style="thin">
        <color indexed="17"/>
      </bottom>
      <diagonal/>
    </border>
    <border>
      <left/>
      <right/>
      <top/>
      <bottom style="thin">
        <color indexed="17"/>
      </bottom>
      <diagonal/>
    </border>
    <border>
      <left/>
      <right/>
      <top style="thin">
        <color indexed="17"/>
      </top>
      <bottom style="thin">
        <color indexed="17"/>
      </bottom>
      <diagonal/>
    </border>
    <border>
      <left style="double">
        <color indexed="17"/>
      </left>
      <right/>
      <top style="thin">
        <color indexed="17"/>
      </top>
      <bottom style="thin">
        <color indexed="17"/>
      </bottom>
      <diagonal/>
    </border>
    <border>
      <left/>
      <right style="thin">
        <color rgb="FF008000"/>
      </right>
      <top/>
      <bottom style="thin">
        <color indexed="17"/>
      </bottom>
      <diagonal/>
    </border>
    <border>
      <left/>
      <right style="double">
        <color indexed="17"/>
      </right>
      <top style="thin">
        <color indexed="17"/>
      </top>
      <bottom style="thin">
        <color indexed="17"/>
      </bottom>
      <diagonal/>
    </border>
    <border>
      <left style="thin">
        <color rgb="FF008000"/>
      </left>
      <right style="thin">
        <color rgb="FF008000"/>
      </right>
      <top style="thin">
        <color rgb="FF008000"/>
      </top>
      <bottom style="thin">
        <color rgb="FF008000"/>
      </bottom>
      <diagonal/>
    </border>
    <border>
      <left style="thin">
        <color indexed="17"/>
      </left>
      <right style="double">
        <color rgb="FF008000"/>
      </right>
      <top style="thin">
        <color rgb="FF008000"/>
      </top>
      <bottom/>
      <diagonal/>
    </border>
    <border>
      <left style="thin">
        <color indexed="17"/>
      </left>
      <right style="double">
        <color rgb="FF008000"/>
      </right>
      <top/>
      <bottom/>
      <diagonal/>
    </border>
    <border>
      <left style="thin">
        <color indexed="17"/>
      </left>
      <right style="double">
        <color rgb="FF008000"/>
      </right>
      <top/>
      <bottom style="thin">
        <color indexed="17"/>
      </bottom>
      <diagonal/>
    </border>
    <border>
      <left/>
      <right style="double">
        <color rgb="FF008000"/>
      </right>
      <top style="thin">
        <color indexed="17"/>
      </top>
      <bottom style="thin">
        <color indexed="17"/>
      </bottom>
      <diagonal/>
    </border>
    <border>
      <left style="double">
        <color rgb="FF008000"/>
      </left>
      <right style="double">
        <color rgb="FF008000"/>
      </right>
      <top style="double">
        <color rgb="FF008000"/>
      </top>
      <bottom style="double">
        <color rgb="FF008000"/>
      </bottom>
      <diagonal/>
    </border>
    <border>
      <left style="thin">
        <color indexed="17"/>
      </left>
      <right style="double">
        <color indexed="17"/>
      </right>
      <top style="thin">
        <color indexed="17"/>
      </top>
      <bottom/>
      <diagonal/>
    </border>
    <border>
      <left/>
      <right style="thin">
        <color indexed="17"/>
      </right>
      <top style="thin">
        <color indexed="17"/>
      </top>
      <bottom/>
      <diagonal/>
    </border>
  </borders>
  <cellStyleXfs count="2">
    <xf numFmtId="0" fontId="0" fillId="0" borderId="0"/>
    <xf numFmtId="43" fontId="1" fillId="0" borderId="0" applyFont="0" applyFill="0" applyBorder="0" applyAlignment="0" applyProtection="0"/>
  </cellStyleXfs>
  <cellXfs count="147">
    <xf numFmtId="0" fontId="0" fillId="0" borderId="0" xfId="0"/>
    <xf numFmtId="0" fontId="0" fillId="0" borderId="0" xfId="0" applyBorder="1"/>
    <xf numFmtId="2" fontId="0" fillId="2" borderId="9" xfId="0" applyNumberFormat="1" applyFill="1" applyBorder="1" applyAlignment="1">
      <alignment horizontal="right" wrapText="1"/>
    </xf>
    <xf numFmtId="2" fontId="0" fillId="2" borderId="11" xfId="0" applyNumberFormat="1" applyFill="1" applyBorder="1" applyAlignment="1">
      <alignment horizontal="right" wrapText="1"/>
    </xf>
    <xf numFmtId="0" fontId="0" fillId="2" borderId="9" xfId="0" applyNumberFormat="1" applyFill="1" applyBorder="1" applyAlignment="1">
      <alignment horizontal="justify" vertical="top" wrapText="1"/>
    </xf>
    <xf numFmtId="0" fontId="0" fillId="0" borderId="0" xfId="0" applyFill="1"/>
    <xf numFmtId="0" fontId="0" fillId="0" borderId="0" xfId="0" applyFill="1" applyBorder="1"/>
    <xf numFmtId="0" fontId="0" fillId="2" borderId="0" xfId="0" applyFill="1"/>
    <xf numFmtId="1" fontId="0" fillId="2" borderId="0" xfId="0" applyNumberFormat="1" applyFill="1"/>
    <xf numFmtId="0" fontId="0" fillId="2" borderId="0" xfId="0" applyFill="1" applyAlignment="1">
      <alignment horizontal="justify" vertical="top" wrapText="1"/>
    </xf>
    <xf numFmtId="49" fontId="0" fillId="2" borderId="0" xfId="0" applyNumberFormat="1" applyFill="1"/>
    <xf numFmtId="1" fontId="5" fillId="2" borderId="1" xfId="0" applyNumberFormat="1" applyFont="1" applyFill="1" applyBorder="1" applyAlignment="1">
      <alignment horizontal="center" vertical="center"/>
    </xf>
    <xf numFmtId="0" fontId="7" fillId="2" borderId="2" xfId="0" applyFont="1" applyFill="1" applyBorder="1" applyAlignment="1">
      <alignment horizontal="justify" vertical="center" wrapText="1"/>
    </xf>
    <xf numFmtId="0" fontId="5" fillId="2" borderId="3" xfId="0" applyFont="1" applyFill="1" applyBorder="1"/>
    <xf numFmtId="0" fontId="5" fillId="2" borderId="4" xfId="0" applyFont="1" applyFill="1" applyBorder="1"/>
    <xf numFmtId="0" fontId="5" fillId="2" borderId="5" xfId="0" applyFont="1" applyFill="1" applyBorder="1"/>
    <xf numFmtId="0" fontId="5" fillId="2" borderId="2" xfId="0" applyFont="1" applyFill="1" applyBorder="1" applyAlignment="1">
      <alignment horizontal="center"/>
    </xf>
    <xf numFmtId="0" fontId="5" fillId="2" borderId="3" xfId="0" applyFont="1" applyFill="1" applyBorder="1" applyAlignment="1">
      <alignment horizontal="left"/>
    </xf>
    <xf numFmtId="0" fontId="5" fillId="2" borderId="6" xfId="0" applyFont="1" applyFill="1" applyBorder="1"/>
    <xf numFmtId="0" fontId="2" fillId="2" borderId="0" xfId="0" applyFont="1" applyFill="1"/>
    <xf numFmtId="1" fontId="0" fillId="2" borderId="9" xfId="0" applyNumberFormat="1" applyFill="1" applyBorder="1" applyAlignment="1">
      <alignment horizontal="justify" vertical="top" wrapText="1"/>
    </xf>
    <xf numFmtId="0" fontId="4" fillId="2" borderId="7" xfId="0" applyNumberFormat="1" applyFont="1" applyFill="1" applyBorder="1" applyAlignment="1">
      <alignment horizontal="justify" vertical="center" wrapText="1"/>
    </xf>
    <xf numFmtId="2" fontId="6" fillId="2" borderId="7"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2" fontId="4" fillId="2" borderId="7" xfId="0" applyNumberFormat="1" applyFont="1" applyFill="1" applyBorder="1" applyAlignment="1">
      <alignment horizontal="center" vertical="center" wrapText="1"/>
    </xf>
    <xf numFmtId="2" fontId="7" fillId="2" borderId="7" xfId="0" applyNumberFormat="1" applyFont="1" applyFill="1" applyBorder="1" applyAlignment="1">
      <alignment horizontal="center" vertical="center" wrapText="1"/>
    </xf>
    <xf numFmtId="2" fontId="7" fillId="2" borderId="13"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2" fontId="0" fillId="2" borderId="14" xfId="0" applyNumberFormat="1" applyFill="1" applyBorder="1" applyAlignment="1">
      <alignment horizontal="right" wrapText="1"/>
    </xf>
    <xf numFmtId="165" fontId="4" fillId="2" borderId="12" xfId="0" applyNumberFormat="1" applyFont="1" applyFill="1" applyBorder="1" applyAlignment="1">
      <alignment horizontal="justify" vertical="top" wrapText="1"/>
    </xf>
    <xf numFmtId="2" fontId="6" fillId="2" borderId="12" xfId="0" applyNumberFormat="1" applyFont="1" applyFill="1" applyBorder="1" applyAlignment="1">
      <alignment horizontal="right" wrapText="1"/>
    </xf>
    <xf numFmtId="164" fontId="6" fillId="2" borderId="12" xfId="0" applyNumberFormat="1" applyFont="1" applyFill="1" applyBorder="1" applyAlignment="1">
      <alignment horizontal="right" wrapText="1"/>
    </xf>
    <xf numFmtId="2" fontId="4" fillId="2" borderId="12" xfId="0" applyNumberFormat="1" applyFont="1" applyFill="1" applyBorder="1" applyAlignment="1">
      <alignment horizontal="right" wrapText="1"/>
    </xf>
    <xf numFmtId="2" fontId="7" fillId="2" borderId="12" xfId="0" applyNumberFormat="1" applyFont="1" applyFill="1" applyBorder="1" applyAlignment="1">
      <alignment horizontal="right" wrapText="1"/>
    </xf>
    <xf numFmtId="2" fontId="7" fillId="2" borderId="14" xfId="0" applyNumberFormat="1" applyFont="1" applyFill="1" applyBorder="1" applyAlignment="1">
      <alignment horizontal="right" wrapText="1"/>
    </xf>
    <xf numFmtId="49" fontId="3" fillId="2" borderId="15" xfId="0" applyNumberFormat="1" applyFont="1" applyFill="1" applyBorder="1" applyAlignment="1">
      <alignment horizontal="center" vertical="center"/>
    </xf>
    <xf numFmtId="49" fontId="3" fillId="2" borderId="12" xfId="0" applyNumberFormat="1" applyFont="1" applyFill="1" applyBorder="1" applyAlignment="1">
      <alignment horizontal="center" vertical="center"/>
    </xf>
    <xf numFmtId="49" fontId="0" fillId="2" borderId="17" xfId="0" applyNumberFormat="1" applyFill="1" applyBorder="1" applyAlignment="1">
      <alignment horizontal="right" wrapText="1"/>
    </xf>
    <xf numFmtId="1" fontId="0" fillId="2" borderId="9" xfId="0" applyNumberFormat="1" applyFill="1" applyBorder="1" applyAlignment="1">
      <alignment horizontal="right" vertical="top" wrapText="1"/>
    </xf>
    <xf numFmtId="0" fontId="8" fillId="2" borderId="9" xfId="0" applyNumberFormat="1" applyFont="1" applyFill="1" applyBorder="1" applyAlignment="1">
      <alignment horizontal="justify" vertical="top" wrapText="1"/>
    </xf>
    <xf numFmtId="2" fontId="0" fillId="2" borderId="9" xfId="0" applyNumberFormat="1" applyFill="1" applyBorder="1" applyAlignment="1">
      <alignment horizontal="right" vertical="top" wrapText="1"/>
    </xf>
    <xf numFmtId="164" fontId="0" fillId="2" borderId="9" xfId="0" applyNumberFormat="1" applyFill="1" applyBorder="1" applyAlignment="1">
      <alignment horizontal="right" vertical="top" wrapText="1"/>
    </xf>
    <xf numFmtId="2" fontId="9" fillId="2" borderId="9" xfId="0" applyNumberFormat="1" applyFont="1" applyFill="1" applyBorder="1" applyAlignment="1">
      <alignment horizontal="justify" vertical="top" wrapText="1"/>
    </xf>
    <xf numFmtId="43" fontId="0" fillId="2" borderId="9" xfId="1" applyFont="1" applyFill="1" applyBorder="1" applyAlignment="1">
      <alignment horizontal="right" vertical="top" wrapText="1"/>
    </xf>
    <xf numFmtId="1" fontId="0" fillId="2" borderId="10" xfId="0" applyNumberFormat="1" applyFill="1" applyBorder="1" applyAlignment="1">
      <alignment horizontal="right" vertical="top"/>
    </xf>
    <xf numFmtId="165" fontId="0" fillId="2" borderId="9" xfId="0" applyNumberFormat="1" applyFill="1" applyBorder="1" applyAlignment="1">
      <alignment horizontal="justify" vertical="top" wrapText="1"/>
    </xf>
    <xf numFmtId="164" fontId="0" fillId="2" borderId="9" xfId="0" applyNumberFormat="1" applyFill="1" applyBorder="1" applyAlignment="1">
      <alignment horizontal="right" wrapText="1"/>
    </xf>
    <xf numFmtId="2" fontId="0" fillId="2" borderId="11" xfId="1" applyNumberFormat="1" applyFont="1" applyFill="1" applyBorder="1" applyAlignment="1">
      <alignment horizontal="right" wrapText="1"/>
    </xf>
    <xf numFmtId="49" fontId="0" fillId="2" borderId="15" xfId="0" applyNumberFormat="1" applyFill="1" applyBorder="1" applyAlignment="1">
      <alignment horizontal="right" vertical="top" wrapText="1"/>
    </xf>
    <xf numFmtId="49" fontId="0" fillId="2" borderId="12" xfId="0" applyNumberFormat="1" applyFill="1" applyBorder="1" applyAlignment="1">
      <alignment horizontal="right" vertical="top" wrapText="1"/>
    </xf>
    <xf numFmtId="49" fontId="0" fillId="2" borderId="17" xfId="0" applyNumberFormat="1" applyFill="1" applyBorder="1" applyAlignment="1">
      <alignment horizontal="right" vertical="top" wrapText="1"/>
    </xf>
    <xf numFmtId="1" fontId="0" fillId="2" borderId="32" xfId="0" applyNumberFormat="1" applyFill="1" applyBorder="1" applyAlignment="1">
      <alignment horizontal="right" vertical="top"/>
    </xf>
    <xf numFmtId="165" fontId="11" fillId="2" borderId="25" xfId="0" applyNumberFormat="1" applyFont="1" applyFill="1" applyBorder="1" applyAlignment="1">
      <alignment horizontal="right" vertical="top" wrapText="1"/>
    </xf>
    <xf numFmtId="2" fontId="0" fillId="2" borderId="25" xfId="0" applyNumberFormat="1" applyFill="1" applyBorder="1" applyAlignment="1">
      <alignment horizontal="right" wrapText="1"/>
    </xf>
    <xf numFmtId="43" fontId="10" fillId="2" borderId="26" xfId="1" applyFont="1" applyFill="1" applyBorder="1" applyAlignment="1">
      <alignment horizontal="right" wrapText="1"/>
    </xf>
    <xf numFmtId="1" fontId="0" fillId="2" borderId="29" xfId="0" applyNumberFormat="1" applyFill="1" applyBorder="1" applyAlignment="1">
      <alignment horizontal="right" vertical="top"/>
    </xf>
    <xf numFmtId="165" fontId="0" fillId="2" borderId="29" xfId="0" applyNumberFormat="1" applyFill="1" applyBorder="1" applyAlignment="1">
      <alignment horizontal="justify" vertical="top" wrapText="1"/>
    </xf>
    <xf numFmtId="2" fontId="0" fillId="2" borderId="29" xfId="0" applyNumberFormat="1" applyFill="1" applyBorder="1" applyAlignment="1">
      <alignment horizontal="right" wrapText="1"/>
    </xf>
    <xf numFmtId="164" fontId="0" fillId="2" borderId="29" xfId="0" applyNumberFormat="1" applyFill="1" applyBorder="1" applyAlignment="1">
      <alignment horizontal="right" wrapText="1"/>
    </xf>
    <xf numFmtId="2" fontId="0" fillId="2" borderId="21" xfId="1" applyNumberFormat="1" applyFont="1" applyFill="1" applyBorder="1" applyAlignment="1">
      <alignment horizontal="right" wrapText="1"/>
    </xf>
    <xf numFmtId="1" fontId="0" fillId="2" borderId="24" xfId="0" applyNumberFormat="1" applyFill="1" applyBorder="1" applyAlignment="1">
      <alignment horizontal="right" vertical="top"/>
    </xf>
    <xf numFmtId="1" fontId="0" fillId="2" borderId="28" xfId="0" applyNumberFormat="1" applyFill="1" applyBorder="1" applyAlignment="1">
      <alignment horizontal="right" vertical="top"/>
    </xf>
    <xf numFmtId="165" fontId="0" fillId="2" borderId="28" xfId="0" applyNumberFormat="1" applyFill="1" applyBorder="1" applyAlignment="1">
      <alignment horizontal="justify" vertical="top" wrapText="1"/>
    </xf>
    <xf numFmtId="2" fontId="0" fillId="2" borderId="28" xfId="0" applyNumberFormat="1" applyFill="1" applyBorder="1" applyAlignment="1">
      <alignment horizontal="right" wrapText="1"/>
    </xf>
    <xf numFmtId="164" fontId="0" fillId="2" borderId="28" xfId="0" applyNumberFormat="1" applyFill="1" applyBorder="1" applyAlignment="1">
      <alignment horizontal="right" wrapText="1"/>
    </xf>
    <xf numFmtId="2" fontId="0" fillId="2" borderId="27" xfId="1" applyNumberFormat="1" applyFont="1" applyFill="1" applyBorder="1" applyAlignment="1">
      <alignment horizontal="right" wrapText="1"/>
    </xf>
    <xf numFmtId="0" fontId="9" fillId="2" borderId="9" xfId="0" applyNumberFormat="1" applyFont="1" applyFill="1" applyBorder="1" applyAlignment="1">
      <alignment horizontal="justify" vertical="top" wrapText="1"/>
    </xf>
    <xf numFmtId="1" fontId="0" fillId="2" borderId="0" xfId="0" applyNumberFormat="1" applyFill="1" applyBorder="1" applyAlignment="1">
      <alignment horizontal="right" vertical="top" wrapText="1"/>
    </xf>
    <xf numFmtId="2" fontId="0" fillId="2" borderId="16" xfId="0" applyNumberFormat="1" applyFill="1" applyBorder="1" applyAlignment="1">
      <alignment horizontal="right" vertical="top" wrapText="1"/>
    </xf>
    <xf numFmtId="2" fontId="0" fillId="2" borderId="10" xfId="0" applyNumberFormat="1" applyFill="1" applyBorder="1" applyAlignment="1">
      <alignment horizontal="right" vertical="top" wrapText="1"/>
    </xf>
    <xf numFmtId="2" fontId="0" fillId="2" borderId="9" xfId="0" applyNumberFormat="1" applyFill="1" applyBorder="1" applyAlignment="1">
      <alignment horizontal="justify" vertical="top" wrapText="1"/>
    </xf>
    <xf numFmtId="1" fontId="0" fillId="2" borderId="15" xfId="0" applyNumberFormat="1" applyFill="1" applyBorder="1" applyAlignment="1">
      <alignment horizontal="right" vertical="top"/>
    </xf>
    <xf numFmtId="165" fontId="11" fillId="2" borderId="29" xfId="0" applyNumberFormat="1" applyFont="1" applyFill="1" applyBorder="1" applyAlignment="1">
      <alignment horizontal="right" vertical="top" wrapText="1"/>
    </xf>
    <xf numFmtId="2" fontId="0" fillId="2" borderId="12" xfId="0" applyNumberFormat="1" applyFill="1" applyBorder="1" applyAlignment="1">
      <alignment horizontal="right" wrapText="1"/>
    </xf>
    <xf numFmtId="43" fontId="10" fillId="2" borderId="12" xfId="1" applyFont="1" applyFill="1" applyBorder="1" applyAlignment="1">
      <alignment horizontal="right" wrapText="1"/>
    </xf>
    <xf numFmtId="49" fontId="0" fillId="2" borderId="10" xfId="0" applyNumberFormat="1" applyFill="1" applyBorder="1" applyAlignment="1">
      <alignment horizontal="right" vertical="top" wrapText="1"/>
    </xf>
    <xf numFmtId="49" fontId="0" fillId="2" borderId="9" xfId="0" applyNumberFormat="1" applyFill="1" applyBorder="1" applyAlignment="1">
      <alignment horizontal="right" vertical="top" wrapText="1"/>
    </xf>
    <xf numFmtId="49" fontId="0" fillId="2" borderId="16" xfId="0" applyNumberFormat="1" applyFill="1" applyBorder="1" applyAlignment="1">
      <alignment horizontal="right" vertical="top" wrapText="1"/>
    </xf>
    <xf numFmtId="1" fontId="0" fillId="2" borderId="17" xfId="0" applyNumberFormat="1" applyFill="1" applyBorder="1" applyAlignment="1">
      <alignment horizontal="right" vertical="top"/>
    </xf>
    <xf numFmtId="165" fontId="11" fillId="2" borderId="29" xfId="0" applyNumberFormat="1" applyFont="1" applyFill="1" applyBorder="1" applyAlignment="1">
      <alignment horizontal="justify" vertical="top" wrapText="1"/>
    </xf>
    <xf numFmtId="2" fontId="10" fillId="2" borderId="21" xfId="1" applyNumberFormat="1" applyFont="1" applyFill="1" applyBorder="1" applyAlignment="1">
      <alignment horizontal="right" wrapText="1"/>
    </xf>
    <xf numFmtId="165" fontId="7" fillId="2" borderId="23" xfId="0" applyNumberFormat="1" applyFont="1" applyFill="1" applyBorder="1" applyAlignment="1">
      <alignment horizontal="justify" vertical="top" wrapText="1"/>
    </xf>
    <xf numFmtId="164" fontId="0" fillId="2" borderId="12" xfId="0" applyNumberFormat="1" applyFill="1" applyBorder="1" applyAlignment="1">
      <alignment horizontal="right" wrapText="1"/>
    </xf>
    <xf numFmtId="2" fontId="0" fillId="2" borderId="14" xfId="1" applyNumberFormat="1" applyFont="1" applyFill="1" applyBorder="1" applyAlignment="1">
      <alignment horizontal="right" wrapText="1"/>
    </xf>
    <xf numFmtId="0" fontId="8" fillId="2" borderId="0" xfId="0" applyNumberFormat="1" applyFont="1" applyFill="1" applyBorder="1" applyAlignment="1">
      <alignment horizontal="justify" vertical="top" wrapText="1"/>
    </xf>
    <xf numFmtId="43" fontId="0" fillId="2" borderId="9" xfId="1" applyNumberFormat="1" applyFont="1" applyFill="1" applyBorder="1" applyAlignment="1">
      <alignment horizontal="right" vertical="top" wrapText="1"/>
    </xf>
    <xf numFmtId="2" fontId="0" fillId="2" borderId="9" xfId="1" applyNumberFormat="1" applyFont="1" applyFill="1" applyBorder="1" applyAlignment="1">
      <alignment horizontal="right" wrapText="1"/>
    </xf>
    <xf numFmtId="165" fontId="11" fillId="2" borderId="12" xfId="0" applyNumberFormat="1" applyFont="1" applyFill="1" applyBorder="1" applyAlignment="1">
      <alignment horizontal="right" vertical="top" wrapText="1"/>
    </xf>
    <xf numFmtId="2" fontId="0" fillId="2" borderId="12" xfId="1" applyNumberFormat="1" applyFont="1" applyFill="1" applyBorder="1" applyAlignment="1">
      <alignment horizontal="right" wrapText="1"/>
    </xf>
    <xf numFmtId="43" fontId="10" fillId="2" borderId="14" xfId="1" applyFont="1" applyFill="1" applyBorder="1" applyAlignment="1">
      <alignment horizontal="right" wrapText="1"/>
    </xf>
    <xf numFmtId="0" fontId="0" fillId="2" borderId="0" xfId="0" applyFill="1" applyBorder="1"/>
    <xf numFmtId="1" fontId="0" fillId="2" borderId="30" xfId="0" applyNumberFormat="1" applyFill="1" applyBorder="1" applyAlignment="1">
      <alignment horizontal="right" vertical="top"/>
    </xf>
    <xf numFmtId="165" fontId="0" fillId="2" borderId="30" xfId="0" applyNumberFormat="1" applyFill="1" applyBorder="1" applyAlignment="1">
      <alignment horizontal="justify" vertical="top" wrapText="1"/>
    </xf>
    <xf numFmtId="2" fontId="0" fillId="2" borderId="30" xfId="0" applyNumberFormat="1" applyFill="1" applyBorder="1" applyAlignment="1">
      <alignment horizontal="right" wrapText="1"/>
    </xf>
    <xf numFmtId="164" fontId="0" fillId="2" borderId="30" xfId="0" applyNumberFormat="1" applyFill="1" applyBorder="1" applyAlignment="1">
      <alignment horizontal="right" wrapText="1"/>
    </xf>
    <xf numFmtId="2" fontId="0" fillId="2" borderId="30" xfId="1" applyNumberFormat="1" applyFont="1" applyFill="1" applyBorder="1" applyAlignment="1">
      <alignment horizontal="right" wrapText="1"/>
    </xf>
    <xf numFmtId="49" fontId="0" fillId="2" borderId="0" xfId="0" applyNumberFormat="1" applyFill="1" applyBorder="1" applyAlignment="1">
      <alignment horizontal="right" vertical="top" wrapText="1"/>
    </xf>
    <xf numFmtId="2" fontId="0" fillId="2" borderId="33" xfId="1" applyNumberFormat="1" applyFont="1" applyFill="1" applyBorder="1" applyAlignment="1">
      <alignment horizontal="right" wrapText="1"/>
    </xf>
    <xf numFmtId="2" fontId="0" fillId="2" borderId="22" xfId="0" applyNumberFormat="1" applyFill="1" applyBorder="1" applyAlignment="1">
      <alignment horizontal="right" vertical="top" wrapText="1"/>
    </xf>
    <xf numFmtId="164" fontId="0" fillId="2" borderId="22" xfId="0" applyNumberFormat="1" applyFill="1" applyBorder="1" applyAlignment="1">
      <alignment horizontal="right" vertical="top" wrapText="1"/>
    </xf>
    <xf numFmtId="1" fontId="0" fillId="2" borderId="12" xfId="0" applyNumberFormat="1" applyFill="1" applyBorder="1" applyAlignment="1">
      <alignment horizontal="right" vertical="top"/>
    </xf>
    <xf numFmtId="165" fontId="11" fillId="2" borderId="30" xfId="0" applyNumberFormat="1" applyFont="1" applyFill="1" applyBorder="1" applyAlignment="1">
      <alignment horizontal="justify" vertical="top" wrapText="1"/>
    </xf>
    <xf numFmtId="2" fontId="10" fillId="2" borderId="33" xfId="1" applyNumberFormat="1" applyFont="1" applyFill="1" applyBorder="1" applyAlignment="1">
      <alignment horizontal="right" wrapText="1"/>
    </xf>
    <xf numFmtId="165" fontId="7" fillId="2" borderId="34" xfId="0" applyNumberFormat="1" applyFont="1" applyFill="1" applyBorder="1" applyAlignment="1">
      <alignment horizontal="justify" vertical="top" wrapText="1"/>
    </xf>
    <xf numFmtId="0" fontId="0" fillId="2" borderId="34" xfId="0" applyFill="1" applyBorder="1"/>
    <xf numFmtId="1" fontId="0" fillId="2" borderId="18" xfId="0" applyNumberFormat="1" applyFill="1" applyBorder="1" applyAlignment="1">
      <alignment horizontal="right" vertical="top" wrapText="1"/>
    </xf>
    <xf numFmtId="0" fontId="8" fillId="2" borderId="9" xfId="0" applyNumberFormat="1" applyFont="1" applyFill="1" applyBorder="1" applyAlignment="1">
      <alignment horizontal="left" vertical="top" wrapText="1"/>
    </xf>
    <xf numFmtId="2" fontId="0" fillId="2" borderId="35" xfId="0" applyNumberFormat="1" applyFill="1" applyBorder="1" applyAlignment="1">
      <alignment horizontal="right" vertical="top" wrapText="1"/>
    </xf>
    <xf numFmtId="2" fontId="0" fillId="2" borderId="36" xfId="0" applyNumberFormat="1" applyFill="1" applyBorder="1" applyAlignment="1">
      <alignment horizontal="right" vertical="top" wrapText="1"/>
    </xf>
    <xf numFmtId="43" fontId="0" fillId="2" borderId="36" xfId="1" applyFont="1" applyFill="1" applyBorder="1" applyAlignment="1">
      <alignment horizontal="right" vertical="top" wrapText="1"/>
    </xf>
    <xf numFmtId="49" fontId="0" fillId="2" borderId="15" xfId="0" applyNumberFormat="1" applyFill="1" applyBorder="1"/>
    <xf numFmtId="49" fontId="0" fillId="2" borderId="12" xfId="0" applyNumberFormat="1" applyFill="1" applyBorder="1"/>
    <xf numFmtId="49" fontId="0" fillId="2" borderId="17" xfId="0" applyNumberFormat="1" applyFill="1" applyBorder="1"/>
    <xf numFmtId="1" fontId="0" fillId="2" borderId="19" xfId="0" applyNumberFormat="1" applyFill="1" applyBorder="1" applyAlignment="1">
      <alignment horizontal="right" vertical="top" wrapText="1"/>
    </xf>
    <xf numFmtId="1" fontId="0" fillId="2" borderId="20" xfId="0" applyNumberFormat="1" applyFill="1" applyBorder="1" applyAlignment="1">
      <alignment horizontal="right" vertical="top"/>
    </xf>
    <xf numFmtId="43" fontId="10" fillId="2" borderId="37" xfId="1" applyFont="1" applyFill="1" applyBorder="1" applyAlignment="1">
      <alignment horizontal="right" wrapText="1"/>
    </xf>
    <xf numFmtId="1" fontId="0" fillId="2" borderId="31" xfId="0" applyNumberFormat="1" applyFill="1" applyBorder="1" applyAlignment="1">
      <alignment horizontal="right" vertical="top" wrapText="1"/>
    </xf>
    <xf numFmtId="2" fontId="0" fillId="2" borderId="38" xfId="0" applyNumberFormat="1" applyFill="1" applyBorder="1" applyAlignment="1">
      <alignment horizontal="right" vertical="top" wrapText="1"/>
    </xf>
    <xf numFmtId="165" fontId="7" fillId="2" borderId="12" xfId="0" applyNumberFormat="1" applyFont="1" applyFill="1" applyBorder="1" applyAlignment="1">
      <alignment horizontal="justify" vertical="top" wrapText="1"/>
    </xf>
    <xf numFmtId="2" fontId="9" fillId="2" borderId="37" xfId="1" applyNumberFormat="1" applyFont="1" applyFill="1" applyBorder="1" applyAlignment="1">
      <alignment horizontal="right" wrapText="1"/>
    </xf>
    <xf numFmtId="1" fontId="9" fillId="2" borderId="18" xfId="0" applyNumberFormat="1" applyFont="1" applyFill="1" applyBorder="1" applyAlignment="1">
      <alignment horizontal="right" vertical="top"/>
    </xf>
    <xf numFmtId="2" fontId="0" fillId="2" borderId="36" xfId="0" applyNumberFormat="1" applyFill="1" applyBorder="1" applyAlignment="1">
      <alignment horizontal="right" wrapText="1"/>
    </xf>
    <xf numFmtId="1" fontId="0" fillId="2" borderId="18" xfId="0" applyNumberFormat="1" applyFill="1" applyBorder="1" applyAlignment="1">
      <alignment horizontal="right" vertical="top"/>
    </xf>
    <xf numFmtId="43" fontId="0" fillId="2" borderId="9" xfId="1" applyNumberFormat="1" applyFont="1" applyFill="1" applyBorder="1" applyAlignment="1">
      <alignment horizontal="right" wrapText="1"/>
    </xf>
    <xf numFmtId="165" fontId="9" fillId="2" borderId="9" xfId="0" applyNumberFormat="1" applyFont="1" applyFill="1" applyBorder="1" applyAlignment="1">
      <alignment horizontal="justify" vertical="top" wrapText="1"/>
    </xf>
    <xf numFmtId="43" fontId="0" fillId="2" borderId="36" xfId="1" applyFont="1" applyFill="1" applyBorder="1" applyAlignment="1">
      <alignment horizontal="right" wrapText="1"/>
    </xf>
    <xf numFmtId="1" fontId="0" fillId="2" borderId="39" xfId="0" applyNumberFormat="1" applyFill="1" applyBorder="1"/>
    <xf numFmtId="0" fontId="11" fillId="2" borderId="39" xfId="0" applyFont="1" applyFill="1" applyBorder="1" applyAlignment="1">
      <alignment horizontal="right" vertical="top" wrapText="1"/>
    </xf>
    <xf numFmtId="0" fontId="0" fillId="2" borderId="39" xfId="0" applyFill="1" applyBorder="1"/>
    <xf numFmtId="0" fontId="0" fillId="2" borderId="0" xfId="0" applyFill="1" applyAlignment="1">
      <alignment wrapText="1"/>
    </xf>
    <xf numFmtId="2" fontId="10" fillId="2" borderId="14" xfId="1" applyNumberFormat="1" applyFont="1" applyFill="1" applyBorder="1" applyAlignment="1">
      <alignment horizontal="right" wrapText="1"/>
    </xf>
    <xf numFmtId="1" fontId="0" fillId="2" borderId="41" xfId="0" applyNumberFormat="1" applyFill="1" applyBorder="1" applyAlignment="1">
      <alignment horizontal="right" vertical="top"/>
    </xf>
    <xf numFmtId="2" fontId="6" fillId="2" borderId="22" xfId="0" applyNumberFormat="1" applyFont="1" applyFill="1" applyBorder="1" applyAlignment="1">
      <alignment horizontal="right" wrapText="1"/>
    </xf>
    <xf numFmtId="164" fontId="6" fillId="2" borderId="22" xfId="0" applyNumberFormat="1" applyFont="1" applyFill="1" applyBorder="1" applyAlignment="1">
      <alignment horizontal="right" wrapText="1"/>
    </xf>
    <xf numFmtId="2" fontId="4" fillId="2" borderId="22" xfId="0" applyNumberFormat="1" applyFont="1" applyFill="1" applyBorder="1" applyAlignment="1">
      <alignment horizontal="right" wrapText="1"/>
    </xf>
    <xf numFmtId="2" fontId="7" fillId="2" borderId="22" xfId="0" applyNumberFormat="1" applyFont="1" applyFill="1" applyBorder="1" applyAlignment="1">
      <alignment horizontal="right" wrapText="1"/>
    </xf>
    <xf numFmtId="2" fontId="7" fillId="2" borderId="40" xfId="0" applyNumberFormat="1" applyFont="1" applyFill="1" applyBorder="1" applyAlignment="1">
      <alignment horizontal="right" wrapText="1"/>
    </xf>
    <xf numFmtId="167" fontId="0" fillId="2" borderId="0" xfId="0" applyNumberFormat="1" applyFill="1"/>
    <xf numFmtId="165" fontId="4" fillId="2" borderId="12" xfId="0" applyNumberFormat="1" applyFont="1" applyFill="1" applyBorder="1" applyAlignment="1">
      <alignment horizontal="center" vertical="center" wrapText="1"/>
    </xf>
    <xf numFmtId="165" fontId="4" fillId="2" borderId="20" xfId="0" applyNumberFormat="1" applyFont="1" applyFill="1" applyBorder="1" applyAlignment="1">
      <alignment horizontal="center" vertical="center" wrapText="1"/>
    </xf>
    <xf numFmtId="43" fontId="0" fillId="2" borderId="0" xfId="1" applyFont="1" applyFill="1"/>
    <xf numFmtId="166" fontId="0" fillId="2" borderId="0" xfId="1" applyNumberFormat="1" applyFont="1" applyFill="1"/>
    <xf numFmtId="43" fontId="0" fillId="2" borderId="0" xfId="0" applyNumberFormat="1" applyFill="1"/>
    <xf numFmtId="0" fontId="10" fillId="2" borderId="0" xfId="0" applyFont="1" applyFill="1"/>
    <xf numFmtId="43" fontId="10" fillId="2" borderId="39" xfId="0" applyNumberFormat="1" applyFont="1" applyFill="1" applyBorder="1"/>
    <xf numFmtId="168" fontId="0" fillId="2" borderId="0" xfId="0" applyNumberFormat="1" applyFill="1"/>
  </cellXfs>
  <cellStyles count="2">
    <cellStyle name="Migliaia" xfId="1" builtinId="3"/>
    <cellStyle name="Normale" xfId="0" builtinId="0"/>
  </cellStyles>
  <dxfs count="124">
    <dxf>
      <numFmt numFmtId="30" formatCode="@"/>
      <fill>
        <patternFill patternType="solid">
          <fgColor indexed="64"/>
          <bgColor theme="0"/>
        </patternFill>
      </fill>
      <border diagonalUp="0" diagonalDown="0" outline="0">
        <left style="thin">
          <color indexed="17"/>
        </left>
        <right/>
        <top/>
        <bottom style="thin">
          <color indexed="17"/>
        </bottom>
      </border>
    </dxf>
    <dxf>
      <numFmt numFmtId="30" formatCode="@"/>
      <fill>
        <patternFill patternType="solid">
          <fgColor indexed="64"/>
          <bgColor theme="0"/>
        </patternFill>
      </fill>
      <border diagonalUp="0" diagonalDown="0" outline="0">
        <left style="thin">
          <color indexed="17"/>
        </left>
        <right style="thin">
          <color indexed="17"/>
        </right>
        <top/>
        <bottom style="thin">
          <color indexed="17"/>
        </bottom>
      </border>
    </dxf>
    <dxf>
      <numFmt numFmtId="30" formatCode="@"/>
      <fill>
        <patternFill patternType="solid">
          <fgColor indexed="64"/>
          <bgColor theme="0"/>
        </patternFill>
      </fill>
      <border diagonalUp="0" diagonalDown="0" outline="0">
        <left/>
        <right style="thin">
          <color indexed="17"/>
        </right>
        <top/>
        <bottom style="thin">
          <color indexed="17"/>
        </bottom>
      </border>
    </dxf>
    <dxf>
      <numFmt numFmtId="2" formatCode="0.00"/>
      <fill>
        <patternFill patternType="solid">
          <fgColor indexed="64"/>
          <bgColor theme="0"/>
        </patternFill>
      </fill>
      <alignment horizontal="right" vertical="bottom" textRotation="0" wrapText="1" relativeIndent="0" justifyLastLine="0" shrinkToFit="0" readingOrder="0"/>
      <border diagonalUp="0" diagonalDown="0" outline="0">
        <left style="thin">
          <color indexed="17"/>
        </left>
        <right style="double">
          <color indexed="17"/>
        </right>
        <top/>
        <bottom style="thin">
          <color indexed="17"/>
        </bottom>
      </border>
    </dxf>
    <dxf>
      <numFmt numFmtId="2" formatCode="0.00"/>
      <fill>
        <patternFill patternType="solid">
          <fgColor indexed="64"/>
          <bgColor theme="0"/>
        </patternFill>
      </fill>
      <alignment horizontal="right" vertical="bottom" textRotation="0" wrapText="1" relativeIndent="0" justifyLastLine="0" shrinkToFit="0" readingOrder="0"/>
      <border diagonalUp="0" diagonalDown="0" outline="0">
        <left style="thin">
          <color indexed="17"/>
        </left>
        <right style="thin">
          <color indexed="17"/>
        </right>
        <top/>
        <bottom style="thin">
          <color indexed="17"/>
        </bottom>
      </border>
    </dxf>
    <dxf>
      <numFmt numFmtId="2" formatCode="0.00"/>
      <fill>
        <patternFill patternType="solid">
          <fgColor indexed="64"/>
          <bgColor theme="0"/>
        </patternFill>
      </fill>
      <alignment horizontal="right" vertical="bottom" textRotation="0" wrapText="1" relativeIndent="0" justifyLastLine="0" shrinkToFit="0" readingOrder="0"/>
      <border diagonalUp="0" diagonalDown="0" outline="0">
        <left style="thin">
          <color indexed="17"/>
        </left>
        <right style="thin">
          <color indexed="17"/>
        </right>
        <top/>
        <bottom style="thin">
          <color indexed="17"/>
        </bottom>
      </border>
    </dxf>
    <dxf>
      <numFmt numFmtId="164" formatCode="0.000"/>
      <fill>
        <patternFill patternType="solid">
          <fgColor indexed="64"/>
          <bgColor theme="0"/>
        </patternFill>
      </fill>
      <alignment horizontal="right" vertical="bottom" textRotation="0" wrapText="1" relativeIndent="0" justifyLastLine="0" shrinkToFit="0" readingOrder="0"/>
      <border diagonalUp="0" diagonalDown="0" outline="0">
        <left style="thin">
          <color indexed="17"/>
        </left>
        <right style="thin">
          <color indexed="17"/>
        </right>
        <top/>
        <bottom style="thin">
          <color indexed="17"/>
        </bottom>
      </border>
    </dxf>
    <dxf>
      <numFmt numFmtId="164" formatCode="0.000"/>
      <fill>
        <patternFill patternType="solid">
          <fgColor indexed="64"/>
          <bgColor theme="0"/>
        </patternFill>
      </fill>
      <alignment horizontal="right" vertical="bottom" textRotation="0" wrapText="1" relativeIndent="0" justifyLastLine="0" shrinkToFit="0" readingOrder="0"/>
      <border diagonalUp="0" diagonalDown="0" outline="0">
        <left style="thin">
          <color indexed="17"/>
        </left>
        <right style="thin">
          <color indexed="17"/>
        </right>
        <top/>
        <bottom style="thin">
          <color indexed="17"/>
        </bottom>
      </border>
    </dxf>
    <dxf>
      <numFmt numFmtId="2" formatCode="0.00"/>
      <fill>
        <patternFill patternType="solid">
          <fgColor indexed="64"/>
          <bgColor theme="0"/>
        </patternFill>
      </fill>
      <alignment horizontal="right" vertical="bottom" textRotation="0" wrapText="1" relativeIndent="0" justifyLastLine="0" shrinkToFit="0" readingOrder="0"/>
      <border diagonalUp="0" diagonalDown="0" outline="0">
        <left style="thin">
          <color indexed="17"/>
        </left>
        <right style="thin">
          <color indexed="17"/>
        </right>
        <top/>
        <bottom style="thin">
          <color indexed="17"/>
        </bottom>
      </border>
    </dxf>
    <dxf>
      <numFmt numFmtId="2" formatCode="0.00"/>
      <fill>
        <patternFill patternType="solid">
          <fgColor indexed="64"/>
          <bgColor theme="0"/>
        </patternFill>
      </fill>
      <alignment horizontal="right" vertical="bottom" textRotation="0" wrapText="1" relativeIndent="0" justifyLastLine="0" shrinkToFit="0" readingOrder="0"/>
      <border diagonalUp="0" diagonalDown="0" outline="0">
        <left style="thin">
          <color indexed="17"/>
        </left>
        <right style="thin">
          <color indexed="17"/>
        </right>
        <top/>
        <bottom style="thin">
          <color indexed="17"/>
        </bottom>
      </border>
    </dxf>
    <dxf>
      <numFmt numFmtId="165" formatCode="#.######;"/>
      <fill>
        <patternFill patternType="solid">
          <fgColor indexed="64"/>
          <bgColor theme="0"/>
        </patternFill>
      </fill>
      <alignment horizontal="justify" vertical="top" textRotation="0" wrapText="1" indent="0" justifyLastLine="0" shrinkToFit="0" readingOrder="0"/>
      <border diagonalUp="0" diagonalDown="0" outline="0">
        <left style="thin">
          <color indexed="17"/>
        </left>
        <right style="thin">
          <color indexed="17"/>
        </right>
        <top/>
        <bottom style="thin">
          <color indexed="17"/>
        </bottom>
      </border>
    </dxf>
    <dxf>
      <numFmt numFmtId="1" formatCode="0"/>
      <fill>
        <patternFill patternType="solid">
          <fgColor indexed="64"/>
          <bgColor theme="0"/>
        </patternFill>
      </fill>
      <alignment horizontal="right" vertical="top" textRotation="0" wrapText="0" relativeIndent="0" justifyLastLine="0" shrinkToFit="0" readingOrder="0"/>
      <border diagonalUp="0" diagonalDown="0" outline="0">
        <left/>
        <right style="thin">
          <color indexed="17"/>
        </right>
        <top/>
        <bottom style="thin">
          <color indexed="17"/>
        </bottom>
      </border>
    </dxf>
    <dxf>
      <border outline="0">
        <left style="double">
          <color indexed="17"/>
        </left>
        <right style="double">
          <color indexed="17"/>
        </right>
      </border>
    </dxf>
    <dxf>
      <fill>
        <patternFill patternType="solid">
          <fgColor indexed="64"/>
          <bgColor theme="0"/>
        </patternFill>
      </fill>
    </dxf>
    <dxf>
      <fill>
        <patternFill patternType="solid">
          <fgColor indexed="64"/>
          <bgColor theme="0"/>
        </patternFill>
      </fill>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s>
  <tableStyles count="0" defaultTableStyle="TableStyleMedium9" defaultPivotStyle="PivotStyleLight16"/>
  <colors>
    <mruColors>
      <color rgb="FF008000"/>
      <color rgb="FF009A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ACCA.Misurazioni'">
  <Schema ID="Schema14" Namespace="ACCA.Misurazioni">
    <xsd:schema xmlns:xsd="http://www.w3.org/2001/XMLSchema" xmlns:ns0="ACCA.Misurazioni" xmlns="" targetNamespace="ACCA.Misurazioni">
      <xsd:element nillable="true" name="Misurazioni">
        <xsd:complexType>
          <xsd:sequence minOccurs="0">
            <xsd:element minOccurs="0" maxOccurs="unbounded" nillable="true" name="ItemVC" form="qualified">
              <xsd:complexType>
                <xsd:attribute name="Nr" form="unqualified" type="xsd:string"/>
                <xsd:attribute name="Tar" form="unqualified" type="xsd:string"/>
                <xsd:attribute name="Des" form="unqualified" type="xsd:string"/>
                <xsd:attribute name="ParUg" form="unqualified" type="xsd:string"/>
                <xsd:attribute name="Lung" form="unqualified" type="xsd:string"/>
                <xsd:attribute name="Larg" form="unqualified" type="xsd:string"/>
                <xsd:attribute name="HPeso" form="unqualified" type="xsd:string"/>
                <xsd:attribute name="QT" form="unqualified" type="xsd:string"/>
                <xsd:attribute name="Prz" form="unqualified" type="xsd:string"/>
                <xsd:attribute name="Tot" form="unqualified" type="xsd:string"/>
                <xsd:attribute name="ClDes" form="unqualified" type="xsd:string"/>
                <xsd:attribute name="ClQT" form="unqualified" type="xsd:string"/>
                <xsd:attribute name="Line" form="unqualified" type="xsd:string"/>
                <!--$NUOVACOLONNA_MAPS$-->
              </xsd:complexType>
            </xsd:element>
          </xsd:sequence>
        </xsd:complexType>
      </xsd:element>
    </xsd:schema>
  </Schema>
  <Map ID="1" Name="Misurazioni_mapping" RootElement="Misurazioni" SchemaID="Schema14" ShowImportExportValidationErrors="false" AutoFit="false" Append="false" PreserveSortAFLayout="false" PreserveFormat="true">
    <DataBinding DataBindingName="Binding1"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xmlMaps" Target="xmlMaps.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ables/table1.xml><?xml version="1.0" encoding="utf-8"?>
<table xmlns="http://schemas.openxmlformats.org/spreadsheetml/2006/main" id="1" name="Elenco12" displayName="Elenco12" ref="B3:M122" totalsRowShown="0" headerRowDxfId="14" dataDxfId="13" tableBorderDxfId="12">
  <tableColumns count="12">
    <tableColumn id="1" name=" " dataDxfId="11"/>
    <tableColumn id="3" name="   " dataDxfId="10"/>
    <tableColumn id="4" name="Par.ug" dataDxfId="9"/>
    <tableColumn id="5" name="Lung." dataDxfId="8"/>
    <tableColumn id="6" name="Larg." dataDxfId="7"/>
    <tableColumn id="7" name="H/peso" dataDxfId="6"/>
    <tableColumn id="8" name="    " dataDxfId="5"/>
    <tableColumn id="9" name="unitario" dataDxfId="4"/>
    <tableColumn id="10" name="TOTALE" dataDxfId="3"/>
    <tableColumn id="11" name="ClDes" dataDxfId="2"/>
    <tableColumn id="12" name="ClQT" dataDxfId="1"/>
    <tableColumn id="13" name="Linha" dataDxfId="0"/>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253"/>
  <sheetViews>
    <sheetView tabSelected="1" topLeftCell="A229" workbookViewId="0">
      <selection activeCell="Q246" sqref="Q246"/>
    </sheetView>
  </sheetViews>
  <sheetFormatPr defaultRowHeight="10.5" x14ac:dyDescent="0.15"/>
  <cols>
    <col min="1" max="1" width="4.6640625" style="7" customWidth="1"/>
    <col min="2" max="2" width="13.1640625" style="8" customWidth="1"/>
    <col min="3" max="3" width="55.5" style="9" customWidth="1"/>
    <col min="4" max="8" width="10.83203125" style="7" customWidth="1"/>
    <col min="9" max="9" width="12" style="7" customWidth="1"/>
    <col min="10" max="10" width="16" style="7" customWidth="1"/>
    <col min="11" max="11" width="8.5" style="7" hidden="1" customWidth="1"/>
    <col min="12" max="12" width="7.5" style="7" hidden="1" customWidth="1"/>
    <col min="13" max="13" width="5.5" style="7" hidden="1" customWidth="1"/>
    <col min="14" max="16" width="11.83203125" style="7" bestFit="1" customWidth="1"/>
    <col min="17" max="18" width="9.1640625" style="7"/>
    <col min="19" max="19" width="10.83203125" style="7" bestFit="1" customWidth="1"/>
    <col min="20" max="20" width="69.1640625" style="7" customWidth="1"/>
    <col min="21" max="48" width="9.1640625" style="7"/>
    <col min="49" max="92" width="9.1640625" style="5"/>
  </cols>
  <sheetData>
    <row r="1" spans="1:20" ht="11.25" thickBot="1" x14ac:dyDescent="0.2"/>
    <row r="2" spans="1:20" ht="14.25" thickTop="1" thickBot="1" x14ac:dyDescent="0.25">
      <c r="A2" s="10"/>
      <c r="B2" s="11" t="s">
        <v>5</v>
      </c>
      <c r="C2" s="12" t="s">
        <v>6</v>
      </c>
      <c r="D2" s="13"/>
      <c r="E2" s="14" t="s">
        <v>7</v>
      </c>
      <c r="F2" s="14"/>
      <c r="G2" s="15"/>
      <c r="H2" s="16" t="s">
        <v>8</v>
      </c>
      <c r="I2" s="17" t="s">
        <v>9</v>
      </c>
      <c r="J2" s="18"/>
      <c r="K2" s="19"/>
      <c r="L2" s="19"/>
      <c r="M2" s="19"/>
    </row>
    <row r="3" spans="1:20" ht="14.25" thickTop="1" thickBot="1" x14ac:dyDescent="0.2">
      <c r="B3" s="20" t="s">
        <v>10</v>
      </c>
      <c r="C3" s="21" t="s">
        <v>11</v>
      </c>
      <c r="D3" s="22" t="s">
        <v>12</v>
      </c>
      <c r="E3" s="22" t="s">
        <v>13</v>
      </c>
      <c r="F3" s="23" t="s">
        <v>14</v>
      </c>
      <c r="G3" s="23" t="s">
        <v>15</v>
      </c>
      <c r="H3" s="24" t="s">
        <v>16</v>
      </c>
      <c r="I3" s="25" t="s">
        <v>17</v>
      </c>
      <c r="J3" s="26" t="s">
        <v>18</v>
      </c>
      <c r="K3" s="27" t="s">
        <v>19</v>
      </c>
      <c r="L3" s="28" t="s">
        <v>20</v>
      </c>
      <c r="M3" s="29" t="s">
        <v>21</v>
      </c>
    </row>
    <row r="4" spans="1:20" ht="12.75" x14ac:dyDescent="0.2">
      <c r="B4" s="72"/>
      <c r="C4" s="30"/>
      <c r="D4" s="31"/>
      <c r="E4" s="31"/>
      <c r="F4" s="32"/>
      <c r="G4" s="32"/>
      <c r="H4" s="33"/>
      <c r="I4" s="34"/>
      <c r="J4" s="35"/>
      <c r="K4" s="36"/>
      <c r="L4" s="37"/>
      <c r="M4" s="38"/>
    </row>
    <row r="5" spans="1:20" ht="12.75" x14ac:dyDescent="0.2">
      <c r="B5" s="139" t="s">
        <v>134</v>
      </c>
      <c r="C5" s="30" t="s">
        <v>130</v>
      </c>
      <c r="D5" s="31"/>
      <c r="E5" s="31"/>
      <c r="F5" s="32"/>
      <c r="G5" s="32"/>
      <c r="H5" s="33"/>
      <c r="I5" s="34"/>
      <c r="J5" s="35"/>
      <c r="K5" s="36"/>
      <c r="L5" s="37"/>
      <c r="M5" s="38"/>
    </row>
    <row r="6" spans="1:20" ht="242.25" x14ac:dyDescent="0.2">
      <c r="B6" s="132">
        <v>0</v>
      </c>
      <c r="C6" s="130" t="s">
        <v>131</v>
      </c>
      <c r="D6" s="133"/>
      <c r="E6" s="133"/>
      <c r="F6" s="134"/>
      <c r="G6" s="134"/>
      <c r="H6" s="135"/>
      <c r="I6" s="136"/>
      <c r="J6" s="137"/>
      <c r="K6" s="36"/>
      <c r="L6" s="37"/>
      <c r="M6" s="38"/>
    </row>
    <row r="7" spans="1:20" ht="12.75" x14ac:dyDescent="0.15">
      <c r="B7" s="39"/>
      <c r="C7" s="4" t="s">
        <v>7</v>
      </c>
      <c r="D7" s="41">
        <v>1</v>
      </c>
      <c r="E7" s="41"/>
      <c r="F7" s="42"/>
      <c r="G7" s="42"/>
      <c r="H7" s="41">
        <f>ROUND(PRODUCT(D7:G7),2)</f>
        <v>1</v>
      </c>
      <c r="I7" s="41"/>
      <c r="J7" s="41"/>
      <c r="K7" s="36"/>
      <c r="L7" s="37"/>
      <c r="M7" s="38"/>
    </row>
    <row r="8" spans="1:20" ht="12.75" x14ac:dyDescent="0.15">
      <c r="B8" s="39"/>
      <c r="C8" s="43" t="s">
        <v>30</v>
      </c>
      <c r="D8" s="41"/>
      <c r="E8" s="41"/>
      <c r="F8" s="42"/>
      <c r="G8" s="42"/>
      <c r="H8" s="41">
        <f>ROUND(SUM(H7:H7),2)</f>
        <v>1</v>
      </c>
      <c r="I8" s="41">
        <v>12881.06</v>
      </c>
      <c r="J8" s="44">
        <f>ROUND(PRODUCT(H8:I8),2)</f>
        <v>12881.06</v>
      </c>
      <c r="K8" s="36"/>
      <c r="L8" s="37"/>
      <c r="M8" s="38"/>
    </row>
    <row r="9" spans="1:20" ht="12.75" x14ac:dyDescent="0.15">
      <c r="B9" s="45"/>
      <c r="C9" s="46"/>
      <c r="D9" s="2"/>
      <c r="E9" s="2"/>
      <c r="F9" s="47"/>
      <c r="G9" s="47"/>
      <c r="H9" s="2"/>
      <c r="I9" s="2"/>
      <c r="J9" s="48"/>
      <c r="K9" s="36"/>
      <c r="L9" s="37"/>
      <c r="M9" s="38"/>
    </row>
    <row r="10" spans="1:20" ht="12.75" x14ac:dyDescent="0.15">
      <c r="B10" s="52"/>
      <c r="C10" s="53" t="s">
        <v>132</v>
      </c>
      <c r="D10" s="54"/>
      <c r="E10" s="54"/>
      <c r="F10" s="54"/>
      <c r="G10" s="54"/>
      <c r="H10" s="54"/>
      <c r="I10" s="54"/>
      <c r="J10" s="55">
        <f>J8</f>
        <v>12881.06</v>
      </c>
      <c r="K10" s="36"/>
      <c r="L10" s="37"/>
      <c r="M10" s="38"/>
    </row>
    <row r="11" spans="1:20" ht="12.75" x14ac:dyDescent="0.15">
      <c r="B11" s="56"/>
      <c r="C11" s="80"/>
      <c r="D11" s="58"/>
      <c r="E11" s="58"/>
      <c r="F11" s="59"/>
      <c r="G11" s="59"/>
      <c r="H11" s="58"/>
      <c r="I11" s="58"/>
      <c r="J11" s="81"/>
      <c r="K11" s="36"/>
      <c r="L11" s="37"/>
      <c r="M11" s="38"/>
    </row>
    <row r="12" spans="1:20" ht="12.75" x14ac:dyDescent="0.15">
      <c r="B12" s="72"/>
      <c r="C12" s="30" t="s">
        <v>133</v>
      </c>
      <c r="D12" s="74"/>
      <c r="E12" s="74"/>
      <c r="F12" s="83"/>
      <c r="G12" s="83"/>
      <c r="H12" s="74"/>
      <c r="I12" s="74"/>
      <c r="J12" s="131"/>
      <c r="K12" s="36"/>
      <c r="L12" s="37"/>
      <c r="M12" s="38"/>
    </row>
    <row r="13" spans="1:20" ht="12.75" x14ac:dyDescent="0.2">
      <c r="B13" s="139" t="s">
        <v>138</v>
      </c>
      <c r="C13" s="30" t="s">
        <v>108</v>
      </c>
      <c r="D13" s="31"/>
      <c r="E13" s="31"/>
      <c r="F13" s="32"/>
      <c r="G13" s="32"/>
      <c r="H13" s="33"/>
      <c r="I13" s="34"/>
      <c r="J13" s="35"/>
      <c r="K13" s="36"/>
      <c r="L13" s="37"/>
      <c r="M13" s="38"/>
    </row>
    <row r="14" spans="1:20" ht="168" x14ac:dyDescent="0.15">
      <c r="B14" s="39" t="s">
        <v>22</v>
      </c>
      <c r="C14" s="40" t="s">
        <v>23</v>
      </c>
      <c r="D14" s="41"/>
      <c r="E14" s="41"/>
      <c r="F14" s="42"/>
      <c r="G14" s="42"/>
      <c r="H14" s="41"/>
      <c r="I14" s="41"/>
      <c r="J14" s="41"/>
      <c r="K14" s="41"/>
      <c r="L14" s="41"/>
      <c r="M14" s="41"/>
      <c r="T14" s="130"/>
    </row>
    <row r="15" spans="1:20" x14ac:dyDescent="0.15">
      <c r="B15" s="39"/>
      <c r="C15" s="4" t="s">
        <v>7</v>
      </c>
      <c r="D15" s="41">
        <v>1666</v>
      </c>
      <c r="E15" s="41"/>
      <c r="F15" s="42"/>
      <c r="G15" s="42"/>
      <c r="H15" s="41">
        <f>ROUND(PRODUCT(D15:G15),2)</f>
        <v>1666</v>
      </c>
      <c r="I15" s="41"/>
      <c r="J15" s="41"/>
      <c r="K15" s="41"/>
      <c r="L15" s="41"/>
      <c r="M15" s="41"/>
    </row>
    <row r="16" spans="1:20" x14ac:dyDescent="0.15">
      <c r="B16" s="39"/>
      <c r="C16" s="43" t="s">
        <v>128</v>
      </c>
      <c r="D16" s="41"/>
      <c r="E16" s="41"/>
      <c r="F16" s="42"/>
      <c r="G16" s="42"/>
      <c r="H16" s="41">
        <f>ROUND(SUM(H15:H15),2)</f>
        <v>1666</v>
      </c>
      <c r="I16" s="41">
        <v>98.5</v>
      </c>
      <c r="J16" s="44">
        <f>ROUND(PRODUCT(H16:I16),2)</f>
        <v>164101</v>
      </c>
      <c r="K16" s="41"/>
      <c r="L16" s="41"/>
      <c r="M16" s="41"/>
    </row>
    <row r="17" spans="2:13" x14ac:dyDescent="0.15">
      <c r="B17" s="45"/>
      <c r="C17" s="46"/>
      <c r="D17" s="2"/>
      <c r="E17" s="2"/>
      <c r="F17" s="47"/>
      <c r="G17" s="47"/>
      <c r="H17" s="2"/>
      <c r="I17" s="2"/>
      <c r="J17" s="48"/>
      <c r="K17" s="49"/>
      <c r="L17" s="50"/>
      <c r="M17" s="51"/>
    </row>
    <row r="18" spans="2:13" x14ac:dyDescent="0.15">
      <c r="B18" s="52"/>
      <c r="C18" s="53" t="s">
        <v>113</v>
      </c>
      <c r="D18" s="54"/>
      <c r="E18" s="54"/>
      <c r="F18" s="54"/>
      <c r="G18" s="54"/>
      <c r="H18" s="54"/>
      <c r="I18" s="54"/>
      <c r="J18" s="55">
        <f>J16</f>
        <v>164101</v>
      </c>
      <c r="K18" s="49"/>
      <c r="L18" s="50"/>
      <c r="M18" s="51"/>
    </row>
    <row r="19" spans="2:13" x14ac:dyDescent="0.15">
      <c r="B19" s="56"/>
      <c r="C19" s="57"/>
      <c r="D19" s="58"/>
      <c r="E19" s="58"/>
      <c r="F19" s="59"/>
      <c r="G19" s="59"/>
      <c r="H19" s="58"/>
      <c r="I19" s="58"/>
      <c r="J19" s="60"/>
      <c r="K19" s="49"/>
      <c r="L19" s="50"/>
      <c r="M19" s="51"/>
    </row>
    <row r="20" spans="2:13" ht="12.75" x14ac:dyDescent="0.15">
      <c r="B20" s="139" t="s">
        <v>139</v>
      </c>
      <c r="C20" s="30" t="s">
        <v>109</v>
      </c>
      <c r="D20" s="41"/>
      <c r="E20" s="41"/>
      <c r="F20" s="42"/>
      <c r="G20" s="42"/>
      <c r="H20" s="41"/>
      <c r="I20" s="41"/>
      <c r="J20" s="41"/>
      <c r="K20" s="41"/>
      <c r="L20" s="41"/>
      <c r="M20" s="41"/>
    </row>
    <row r="21" spans="2:13" ht="178.5" x14ac:dyDescent="0.15">
      <c r="B21" s="39" t="s">
        <v>26</v>
      </c>
      <c r="C21" s="40" t="s">
        <v>27</v>
      </c>
      <c r="D21" s="41"/>
      <c r="E21" s="41"/>
      <c r="F21" s="42"/>
      <c r="G21" s="42"/>
      <c r="H21" s="41"/>
      <c r="I21" s="41"/>
      <c r="J21" s="41"/>
      <c r="K21" s="41"/>
      <c r="L21" s="41"/>
      <c r="M21" s="41"/>
    </row>
    <row r="22" spans="2:13" x14ac:dyDescent="0.15">
      <c r="B22" s="39"/>
      <c r="C22" s="4" t="s">
        <v>7</v>
      </c>
      <c r="D22" s="41">
        <v>9</v>
      </c>
      <c r="E22" s="41"/>
      <c r="F22" s="42"/>
      <c r="G22" s="42"/>
      <c r="H22" s="41">
        <f>ROUND(PRODUCT(D22:G22),2)</f>
        <v>9</v>
      </c>
      <c r="I22" s="41"/>
      <c r="J22" s="41"/>
      <c r="K22" s="41"/>
      <c r="L22" s="41"/>
      <c r="M22" s="41"/>
    </row>
    <row r="23" spans="2:13" x14ac:dyDescent="0.15">
      <c r="B23" s="39"/>
      <c r="C23" s="43" t="s">
        <v>30</v>
      </c>
      <c r="D23" s="41"/>
      <c r="E23" s="41"/>
      <c r="F23" s="42"/>
      <c r="G23" s="42"/>
      <c r="H23" s="41">
        <f>ROUND(SUM(H22:H22),2)</f>
        <v>9</v>
      </c>
      <c r="I23" s="41">
        <v>3600</v>
      </c>
      <c r="J23" s="44">
        <f>ROUND(PRODUCT(H23:I23),2)</f>
        <v>32400</v>
      </c>
      <c r="K23" s="41"/>
      <c r="L23" s="41"/>
      <c r="M23" s="41"/>
    </row>
    <row r="24" spans="2:13" x14ac:dyDescent="0.15">
      <c r="B24" s="45"/>
      <c r="C24" s="46"/>
      <c r="D24" s="2"/>
      <c r="E24" s="2"/>
      <c r="F24" s="47"/>
      <c r="G24" s="47"/>
      <c r="H24" s="2"/>
      <c r="I24" s="2"/>
      <c r="J24" s="48"/>
      <c r="K24" s="49"/>
      <c r="L24" s="50"/>
      <c r="M24" s="51"/>
    </row>
    <row r="25" spans="2:13" x14ac:dyDescent="0.15">
      <c r="B25" s="61"/>
      <c r="C25" s="53" t="s">
        <v>112</v>
      </c>
      <c r="D25" s="54"/>
      <c r="E25" s="54"/>
      <c r="F25" s="54"/>
      <c r="G25" s="54"/>
      <c r="H25" s="54"/>
      <c r="I25" s="54"/>
      <c r="J25" s="55">
        <f>J23</f>
        <v>32400</v>
      </c>
      <c r="K25" s="49"/>
      <c r="L25" s="50"/>
      <c r="M25" s="51"/>
    </row>
    <row r="26" spans="2:13" x14ac:dyDescent="0.15">
      <c r="B26" s="62"/>
      <c r="C26" s="63"/>
      <c r="D26" s="64"/>
      <c r="E26" s="64"/>
      <c r="F26" s="65"/>
      <c r="G26" s="65"/>
      <c r="H26" s="64"/>
      <c r="I26" s="64"/>
      <c r="J26" s="66"/>
      <c r="K26" s="49"/>
      <c r="L26" s="50"/>
      <c r="M26" s="51"/>
    </row>
    <row r="27" spans="2:13" ht="12.75" x14ac:dyDescent="0.15">
      <c r="B27" s="139" t="s">
        <v>136</v>
      </c>
      <c r="C27" s="30" t="s">
        <v>110</v>
      </c>
      <c r="D27" s="41"/>
      <c r="E27" s="41"/>
      <c r="F27" s="42"/>
      <c r="G27" s="42"/>
      <c r="H27" s="41"/>
      <c r="I27" s="41"/>
      <c r="J27" s="41"/>
      <c r="K27" s="41"/>
      <c r="L27" s="41"/>
      <c r="M27" s="41"/>
    </row>
    <row r="28" spans="2:13" ht="220.5" x14ac:dyDescent="0.15">
      <c r="B28" s="39" t="s">
        <v>28</v>
      </c>
      <c r="C28" s="40" t="s">
        <v>29</v>
      </c>
      <c r="D28" s="41"/>
      <c r="E28" s="41"/>
      <c r="F28" s="42"/>
      <c r="G28" s="42"/>
      <c r="H28" s="41"/>
      <c r="I28" s="41"/>
      <c r="J28" s="41"/>
      <c r="K28" s="41"/>
      <c r="L28" s="41"/>
      <c r="M28" s="41"/>
    </row>
    <row r="29" spans="2:13" x14ac:dyDescent="0.15">
      <c r="B29" s="39"/>
      <c r="C29" s="4" t="s">
        <v>7</v>
      </c>
      <c r="D29" s="41">
        <v>4400</v>
      </c>
      <c r="E29" s="41"/>
      <c r="F29" s="42"/>
      <c r="G29" s="42"/>
      <c r="H29" s="44">
        <f>ROUND(PRODUCT(D29:G29),2)</f>
        <v>4400</v>
      </c>
      <c r="I29" s="41"/>
      <c r="J29" s="41"/>
      <c r="K29" s="41"/>
      <c r="L29" s="41"/>
      <c r="M29" s="41"/>
    </row>
    <row r="30" spans="2:13" x14ac:dyDescent="0.15">
      <c r="B30" s="39"/>
      <c r="C30" s="67" t="s">
        <v>129</v>
      </c>
      <c r="D30" s="41"/>
      <c r="E30" s="41"/>
      <c r="F30" s="42"/>
      <c r="G30" s="42"/>
      <c r="H30" s="44">
        <f>H29</f>
        <v>4400</v>
      </c>
      <c r="I30" s="41">
        <v>7.1</v>
      </c>
      <c r="J30" s="44">
        <f>ROUND(PRODUCT(H30:I30),2)</f>
        <v>31240</v>
      </c>
      <c r="K30" s="49"/>
      <c r="L30" s="50"/>
      <c r="M30" s="51"/>
    </row>
    <row r="31" spans="2:13" x14ac:dyDescent="0.15">
      <c r="B31" s="68"/>
      <c r="C31" s="41" t="s">
        <v>24</v>
      </c>
      <c r="D31" s="41"/>
      <c r="E31" s="41"/>
      <c r="F31" s="41"/>
      <c r="G31" s="41"/>
      <c r="H31" s="41"/>
      <c r="I31" s="69"/>
      <c r="J31" s="41"/>
      <c r="K31" s="70"/>
      <c r="L31" s="41"/>
      <c r="M31" s="41"/>
    </row>
    <row r="32" spans="2:13" ht="25.9" customHeight="1" x14ac:dyDescent="0.15">
      <c r="B32" s="39" t="s">
        <v>31</v>
      </c>
      <c r="C32" s="40" t="s">
        <v>32</v>
      </c>
      <c r="D32" s="41"/>
      <c r="E32" s="41"/>
      <c r="F32" s="42"/>
      <c r="G32" s="42"/>
      <c r="H32" s="41"/>
      <c r="I32" s="41"/>
      <c r="J32" s="41"/>
      <c r="K32" s="41"/>
      <c r="L32" s="41"/>
      <c r="M32" s="41"/>
    </row>
    <row r="33" spans="1:92" x14ac:dyDescent="0.15">
      <c r="B33" s="39"/>
      <c r="C33" s="4" t="s">
        <v>7</v>
      </c>
      <c r="D33" s="41">
        <v>4400</v>
      </c>
      <c r="E33" s="41"/>
      <c r="F33" s="42"/>
      <c r="G33" s="42"/>
      <c r="H33" s="44">
        <f>ROUND(PRODUCT(D33:G33),2)</f>
        <v>4400</v>
      </c>
      <c r="I33" s="41"/>
      <c r="J33" s="41"/>
      <c r="K33" s="41"/>
      <c r="L33" s="41"/>
      <c r="M33" s="41"/>
    </row>
    <row r="34" spans="1:92" x14ac:dyDescent="0.15">
      <c r="B34" s="39"/>
      <c r="C34" s="43" t="s">
        <v>129</v>
      </c>
      <c r="D34" s="41"/>
      <c r="E34" s="41"/>
      <c r="F34" s="42"/>
      <c r="G34" s="42"/>
      <c r="H34" s="44">
        <f>H33</f>
        <v>4400</v>
      </c>
      <c r="I34" s="41">
        <v>10.199999999999999</v>
      </c>
      <c r="J34" s="44">
        <f>Elenco12[[#This Row],[    ]]*Elenco12[[#This Row],[unitario]]</f>
        <v>44880</v>
      </c>
      <c r="K34" s="41"/>
      <c r="L34" s="41"/>
      <c r="M34" s="41"/>
    </row>
    <row r="35" spans="1:92" x14ac:dyDescent="0.15">
      <c r="B35" s="45"/>
      <c r="C35" s="46"/>
      <c r="D35" s="2"/>
      <c r="E35" s="2"/>
      <c r="F35" s="47"/>
      <c r="G35" s="47"/>
      <c r="H35" s="2"/>
      <c r="I35" s="2"/>
      <c r="J35" s="48"/>
      <c r="K35" s="49"/>
      <c r="L35" s="50"/>
      <c r="M35" s="51"/>
    </row>
    <row r="36" spans="1:92" x14ac:dyDescent="0.15">
      <c r="B36" s="72"/>
      <c r="C36" s="73" t="s">
        <v>111</v>
      </c>
      <c r="D36" s="74"/>
      <c r="E36" s="74"/>
      <c r="F36" s="74"/>
      <c r="G36" s="74"/>
      <c r="H36" s="74"/>
      <c r="I36" s="74"/>
      <c r="J36" s="75">
        <f>J34+J30</f>
        <v>76120</v>
      </c>
      <c r="K36" s="76"/>
      <c r="L36" s="77"/>
      <c r="M36" s="78"/>
    </row>
    <row r="37" spans="1:92" x14ac:dyDescent="0.15">
      <c r="B37" s="79"/>
      <c r="C37" s="80"/>
      <c r="D37" s="58"/>
      <c r="E37" s="58"/>
      <c r="F37" s="59"/>
      <c r="G37" s="59"/>
      <c r="H37" s="58"/>
      <c r="I37" s="58"/>
      <c r="J37" s="81"/>
      <c r="K37" s="49"/>
      <c r="L37" s="50"/>
      <c r="M37" s="51"/>
    </row>
    <row r="38" spans="1:92" ht="12.75" x14ac:dyDescent="0.15">
      <c r="B38" s="139" t="s">
        <v>140</v>
      </c>
      <c r="C38" s="30" t="s">
        <v>144</v>
      </c>
      <c r="D38" s="41"/>
      <c r="E38" s="41"/>
      <c r="F38" s="42"/>
      <c r="G38" s="42"/>
      <c r="H38" s="41"/>
      <c r="I38" s="41"/>
      <c r="J38" s="41"/>
      <c r="K38" s="41"/>
      <c r="L38" s="41"/>
      <c r="M38" s="41"/>
    </row>
    <row r="39" spans="1:92" ht="31.5" x14ac:dyDescent="0.15">
      <c r="B39" s="39">
        <v>5</v>
      </c>
      <c r="C39" s="85" t="s">
        <v>51</v>
      </c>
      <c r="D39" s="41"/>
      <c r="E39" s="41"/>
      <c r="F39" s="41"/>
      <c r="G39" s="41"/>
      <c r="H39" s="41"/>
      <c r="I39" s="41"/>
      <c r="J39" s="41"/>
      <c r="K39" s="49"/>
      <c r="L39" s="50"/>
      <c r="M39" s="51"/>
    </row>
    <row r="40" spans="1:92" x14ac:dyDescent="0.15">
      <c r="B40" s="39"/>
      <c r="C40" s="4" t="s">
        <v>7</v>
      </c>
      <c r="D40" s="41">
        <v>1</v>
      </c>
      <c r="E40" s="41"/>
      <c r="F40" s="42"/>
      <c r="G40" s="42"/>
      <c r="H40" s="41">
        <f>ROUND(PRODUCT(D40:G40),2)</f>
        <v>1</v>
      </c>
      <c r="I40" s="41"/>
      <c r="J40" s="41"/>
      <c r="K40" s="49"/>
      <c r="L40" s="50"/>
      <c r="M40" s="51"/>
    </row>
    <row r="41" spans="1:92" x14ac:dyDescent="0.15">
      <c r="B41" s="39"/>
      <c r="C41" s="43" t="s">
        <v>30</v>
      </c>
      <c r="D41" s="41"/>
      <c r="E41" s="41"/>
      <c r="F41" s="42"/>
      <c r="G41" s="42"/>
      <c r="H41" s="41">
        <f>ROUND(SUM(H40:H40),2)</f>
        <v>1</v>
      </c>
      <c r="I41" s="86">
        <v>82677</v>
      </c>
      <c r="J41" s="44">
        <f>ROUND(PRODUCT(H41:I41),2)</f>
        <v>82677</v>
      </c>
      <c r="K41" s="49"/>
      <c r="L41" s="50"/>
      <c r="M41" s="51"/>
    </row>
    <row r="42" spans="1:92" x14ac:dyDescent="0.15">
      <c r="B42" s="45"/>
      <c r="C42" s="46"/>
      <c r="D42" s="2"/>
      <c r="E42" s="2"/>
      <c r="F42" s="47"/>
      <c r="G42" s="47"/>
      <c r="H42" s="2"/>
      <c r="I42" s="87"/>
      <c r="J42" s="48"/>
      <c r="K42" s="49"/>
      <c r="L42" s="50"/>
      <c r="M42" s="51"/>
    </row>
    <row r="43" spans="1:92" x14ac:dyDescent="0.15">
      <c r="B43" s="72"/>
      <c r="C43" s="88" t="s">
        <v>118</v>
      </c>
      <c r="D43" s="74"/>
      <c r="E43" s="74"/>
      <c r="F43" s="83"/>
      <c r="G43" s="83"/>
      <c r="H43" s="74"/>
      <c r="I43" s="89"/>
      <c r="J43" s="90">
        <f>J41</f>
        <v>82677</v>
      </c>
      <c r="K43" s="49"/>
      <c r="L43" s="50"/>
      <c r="M43" s="51"/>
    </row>
    <row r="44" spans="1:92" s="1" customFormat="1" x14ac:dyDescent="0.15">
      <c r="A44" s="91"/>
      <c r="B44" s="92"/>
      <c r="C44" s="93"/>
      <c r="D44" s="94"/>
      <c r="E44" s="94"/>
      <c r="F44" s="95"/>
      <c r="G44" s="95"/>
      <c r="H44" s="94"/>
      <c r="I44" s="94"/>
      <c r="J44" s="96"/>
      <c r="K44" s="97"/>
      <c r="L44" s="97"/>
      <c r="M44" s="97"/>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row>
    <row r="45" spans="1:92" s="1" customFormat="1" ht="12.75" x14ac:dyDescent="0.15">
      <c r="A45" s="91"/>
      <c r="B45" s="139" t="s">
        <v>141</v>
      </c>
      <c r="C45" s="82" t="s">
        <v>119</v>
      </c>
      <c r="D45" s="74"/>
      <c r="E45" s="74"/>
      <c r="F45" s="83"/>
      <c r="G45" s="83"/>
      <c r="H45" s="74"/>
      <c r="I45" s="89"/>
      <c r="J45" s="84"/>
      <c r="K45" s="49"/>
      <c r="L45" s="50"/>
      <c r="M45" s="5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row>
    <row r="46" spans="1:92" s="1" customFormat="1" ht="52.5" x14ac:dyDescent="0.15">
      <c r="A46" s="91"/>
      <c r="B46" s="39">
        <v>6</v>
      </c>
      <c r="C46" s="40" t="s">
        <v>52</v>
      </c>
      <c r="D46" s="41"/>
      <c r="E46" s="41"/>
      <c r="F46" s="42"/>
      <c r="G46" s="42"/>
      <c r="H46" s="41"/>
      <c r="I46" s="41"/>
      <c r="J46" s="41"/>
      <c r="K46" s="49"/>
      <c r="L46" s="50"/>
      <c r="M46" s="5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row>
    <row r="47" spans="1:92" s="1" customFormat="1" x14ac:dyDescent="0.15">
      <c r="A47" s="91"/>
      <c r="B47" s="39"/>
      <c r="C47" s="4" t="s">
        <v>7</v>
      </c>
      <c r="D47" s="41">
        <v>3</v>
      </c>
      <c r="E47" s="41"/>
      <c r="F47" s="42"/>
      <c r="G47" s="42"/>
      <c r="H47" s="41">
        <f>ROUND(PRODUCT(D47:G47),2)</f>
        <v>3</v>
      </c>
      <c r="I47" s="41"/>
      <c r="J47" s="41"/>
      <c r="K47" s="49"/>
      <c r="L47" s="50"/>
      <c r="M47" s="5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row>
    <row r="48" spans="1:92" s="1" customFormat="1" x14ac:dyDescent="0.15">
      <c r="A48" s="91"/>
      <c r="B48" s="39"/>
      <c r="C48" s="71" t="s">
        <v>30</v>
      </c>
      <c r="D48" s="41"/>
      <c r="E48" s="41"/>
      <c r="F48" s="42"/>
      <c r="G48" s="42"/>
      <c r="H48" s="41">
        <f>ROUND(SUM(H47:H47),2)</f>
        <v>3</v>
      </c>
      <c r="I48" s="44">
        <v>1595</v>
      </c>
      <c r="J48" s="44">
        <f>ROUND(PRODUCT(H48:I48),2)</f>
        <v>4785</v>
      </c>
      <c r="K48" s="49"/>
      <c r="L48" s="50"/>
      <c r="M48" s="5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row>
    <row r="49" spans="1:92" s="1" customFormat="1" x14ac:dyDescent="0.15">
      <c r="A49" s="91"/>
      <c r="B49" s="45"/>
      <c r="C49" s="46"/>
      <c r="D49" s="2"/>
      <c r="E49" s="2"/>
      <c r="F49" s="47"/>
      <c r="G49" s="47"/>
      <c r="H49" s="2"/>
      <c r="I49" s="87"/>
      <c r="J49" s="48"/>
      <c r="K49" s="49"/>
      <c r="L49" s="50"/>
      <c r="M49" s="5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row>
    <row r="50" spans="1:92" s="1" customFormat="1" x14ac:dyDescent="0.15">
      <c r="A50" s="91"/>
      <c r="B50" s="72"/>
      <c r="C50" s="88" t="s">
        <v>120</v>
      </c>
      <c r="D50" s="74"/>
      <c r="E50" s="74"/>
      <c r="F50" s="83"/>
      <c r="G50" s="83"/>
      <c r="H50" s="74"/>
      <c r="I50" s="89"/>
      <c r="J50" s="90">
        <f>J48</f>
        <v>4785</v>
      </c>
      <c r="K50" s="49"/>
      <c r="L50" s="50"/>
      <c r="M50" s="5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row>
    <row r="51" spans="1:92" s="1" customFormat="1" x14ac:dyDescent="0.15">
      <c r="A51" s="91"/>
      <c r="B51" s="92"/>
      <c r="C51" s="93"/>
      <c r="D51" s="94"/>
      <c r="E51" s="94"/>
      <c r="F51" s="95"/>
      <c r="G51" s="95"/>
      <c r="H51" s="94"/>
      <c r="I51" s="94"/>
      <c r="J51" s="98"/>
      <c r="K51" s="49"/>
      <c r="L51" s="50"/>
      <c r="M51" s="5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row>
    <row r="52" spans="1:92" ht="12.75" x14ac:dyDescent="0.15">
      <c r="B52" s="139" t="s">
        <v>135</v>
      </c>
      <c r="C52" s="82" t="s">
        <v>116</v>
      </c>
      <c r="D52" s="99"/>
      <c r="E52" s="99"/>
      <c r="F52" s="100"/>
      <c r="G52" s="100"/>
      <c r="H52" s="99"/>
      <c r="I52" s="99"/>
      <c r="J52" s="99"/>
      <c r="K52" s="41"/>
      <c r="L52" s="41"/>
      <c r="M52" s="41"/>
    </row>
    <row r="53" spans="1:92" ht="31.5" x14ac:dyDescent="0.15">
      <c r="B53" s="39">
        <v>7</v>
      </c>
      <c r="C53" s="40" t="s">
        <v>33</v>
      </c>
      <c r="D53" s="41"/>
      <c r="E53" s="41"/>
      <c r="F53" s="42"/>
      <c r="G53" s="42"/>
      <c r="H53" s="41"/>
      <c r="I53" s="41"/>
      <c r="J53" s="41"/>
      <c r="K53" s="41"/>
      <c r="L53" s="41"/>
      <c r="M53" s="41"/>
    </row>
    <row r="54" spans="1:92" x14ac:dyDescent="0.15">
      <c r="B54" s="39"/>
      <c r="C54" s="4" t="s">
        <v>7</v>
      </c>
      <c r="D54" s="41"/>
      <c r="E54" s="41">
        <v>2800</v>
      </c>
      <c r="F54" s="42"/>
      <c r="G54" s="42"/>
      <c r="H54" s="41">
        <f>ROUND(PRODUCT(D54:G54),2)</f>
        <v>2800</v>
      </c>
      <c r="I54" s="41"/>
      <c r="J54" s="41"/>
      <c r="K54" s="41"/>
      <c r="L54" s="41"/>
      <c r="M54" s="41"/>
    </row>
    <row r="55" spans="1:92" x14ac:dyDescent="0.15">
      <c r="B55" s="39"/>
      <c r="C55" s="71" t="s">
        <v>34</v>
      </c>
      <c r="D55" s="41"/>
      <c r="E55" s="41"/>
      <c r="F55" s="42"/>
      <c r="G55" s="42"/>
      <c r="H55" s="41">
        <f>ROUND(SUM(H54:H54),2)</f>
        <v>2800</v>
      </c>
      <c r="I55" s="41">
        <v>1.35</v>
      </c>
      <c r="J55" s="44">
        <f>ROUND(PRODUCT(H55:I55),2)</f>
        <v>3780</v>
      </c>
      <c r="K55" s="41"/>
      <c r="L55" s="41"/>
      <c r="M55" s="41"/>
    </row>
    <row r="56" spans="1:92" x14ac:dyDescent="0.15">
      <c r="B56" s="39"/>
      <c r="C56" s="71" t="s">
        <v>24</v>
      </c>
      <c r="D56" s="41"/>
      <c r="E56" s="41"/>
      <c r="F56" s="42"/>
      <c r="G56" s="42"/>
      <c r="H56" s="41"/>
      <c r="I56" s="41"/>
      <c r="J56" s="41"/>
      <c r="K56" s="41"/>
      <c r="L56" s="41"/>
      <c r="M56" s="41"/>
    </row>
    <row r="57" spans="1:92" ht="31.5" x14ac:dyDescent="0.15">
      <c r="B57" s="39">
        <v>8</v>
      </c>
      <c r="C57" s="40" t="s">
        <v>35</v>
      </c>
      <c r="D57" s="41"/>
      <c r="E57" s="41"/>
      <c r="F57" s="42"/>
      <c r="G57" s="42"/>
      <c r="H57" s="41"/>
      <c r="I57" s="41"/>
      <c r="J57" s="41"/>
      <c r="K57" s="41"/>
      <c r="L57" s="41"/>
      <c r="M57" s="41"/>
    </row>
    <row r="58" spans="1:92" x14ac:dyDescent="0.15">
      <c r="B58" s="39"/>
      <c r="C58" s="4" t="s">
        <v>7</v>
      </c>
      <c r="D58" s="41"/>
      <c r="E58" s="41">
        <v>8000</v>
      </c>
      <c r="F58" s="42"/>
      <c r="G58" s="42"/>
      <c r="H58" s="41">
        <f>ROUND(PRODUCT(D58:G58),2)</f>
        <v>8000</v>
      </c>
      <c r="I58" s="41"/>
      <c r="J58" s="41"/>
      <c r="K58" s="41"/>
      <c r="L58" s="41"/>
      <c r="M58" s="41"/>
    </row>
    <row r="59" spans="1:92" x14ac:dyDescent="0.15">
      <c r="B59" s="39"/>
      <c r="C59" s="71" t="s">
        <v>34</v>
      </c>
      <c r="D59" s="41"/>
      <c r="E59" s="41"/>
      <c r="F59" s="42"/>
      <c r="G59" s="42"/>
      <c r="H59" s="41">
        <f>ROUND(SUM(H58:H58),2)</f>
        <v>8000</v>
      </c>
      <c r="I59" s="41">
        <v>1.1000000000000001</v>
      </c>
      <c r="J59" s="44">
        <f>ROUND(PRODUCT(H59:I59),2)</f>
        <v>8800</v>
      </c>
      <c r="K59" s="41"/>
      <c r="L59" s="41"/>
      <c r="M59" s="41"/>
    </row>
    <row r="60" spans="1:92" x14ac:dyDescent="0.15">
      <c r="B60" s="39"/>
      <c r="C60" s="71"/>
      <c r="D60" s="41"/>
      <c r="E60" s="41"/>
      <c r="F60" s="42"/>
      <c r="G60" s="42"/>
      <c r="H60" s="41"/>
      <c r="I60" s="41"/>
      <c r="J60" s="41"/>
      <c r="K60" s="49"/>
      <c r="L60" s="50"/>
      <c r="M60" s="51"/>
    </row>
    <row r="61" spans="1:92" ht="42" x14ac:dyDescent="0.15">
      <c r="B61" s="39">
        <v>9</v>
      </c>
      <c r="C61" s="40" t="s">
        <v>39</v>
      </c>
      <c r="D61" s="41"/>
      <c r="E61" s="41"/>
      <c r="F61" s="42"/>
      <c r="G61" s="42"/>
      <c r="H61" s="41"/>
      <c r="I61" s="41"/>
      <c r="J61" s="41"/>
      <c r="K61" s="49"/>
      <c r="L61" s="50"/>
      <c r="M61" s="51"/>
    </row>
    <row r="62" spans="1:92" x14ac:dyDescent="0.15">
      <c r="B62" s="39"/>
      <c r="C62" s="4" t="s">
        <v>7</v>
      </c>
      <c r="D62" s="41">
        <v>200</v>
      </c>
      <c r="E62" s="41"/>
      <c r="F62" s="42"/>
      <c r="G62" s="42"/>
      <c r="H62" s="41">
        <f>ROUND(PRODUCT(D62:G62),2)</f>
        <v>200</v>
      </c>
      <c r="I62" s="41"/>
      <c r="J62" s="41"/>
      <c r="K62" s="49"/>
      <c r="L62" s="50"/>
      <c r="M62" s="51"/>
    </row>
    <row r="63" spans="1:92" x14ac:dyDescent="0.15">
      <c r="B63" s="45"/>
      <c r="C63" s="71" t="s">
        <v>34</v>
      </c>
      <c r="D63" s="41"/>
      <c r="E63" s="41"/>
      <c r="F63" s="42"/>
      <c r="G63" s="42"/>
      <c r="H63" s="41">
        <f>ROUND(SUM(H62:H62),2)</f>
        <v>200</v>
      </c>
      <c r="I63" s="41">
        <v>2.1</v>
      </c>
      <c r="J63" s="44">
        <f>ROUND(PRODUCT(H63:I63),2)</f>
        <v>420</v>
      </c>
      <c r="K63" s="49"/>
      <c r="L63" s="50"/>
      <c r="M63" s="51"/>
    </row>
    <row r="64" spans="1:92" x14ac:dyDescent="0.15">
      <c r="B64" s="39"/>
      <c r="C64" s="71"/>
      <c r="D64" s="41"/>
      <c r="E64" s="41"/>
      <c r="F64" s="42"/>
      <c r="G64" s="42"/>
      <c r="H64" s="41"/>
      <c r="I64" s="41"/>
      <c r="J64" s="41"/>
      <c r="K64" s="49"/>
      <c r="L64" s="50"/>
      <c r="M64" s="51"/>
    </row>
    <row r="65" spans="2:13" ht="31.5" x14ac:dyDescent="0.15">
      <c r="B65" s="39">
        <v>10</v>
      </c>
      <c r="C65" s="40" t="s">
        <v>40</v>
      </c>
      <c r="D65" s="41"/>
      <c r="E65" s="41"/>
      <c r="F65" s="42"/>
      <c r="G65" s="42"/>
      <c r="H65" s="41"/>
      <c r="I65" s="41"/>
      <c r="J65" s="41"/>
      <c r="K65" s="41"/>
      <c r="L65" s="41"/>
      <c r="M65" s="41"/>
    </row>
    <row r="66" spans="2:13" x14ac:dyDescent="0.15">
      <c r="B66" s="39"/>
      <c r="C66" s="4" t="s">
        <v>7</v>
      </c>
      <c r="D66" s="41"/>
      <c r="E66" s="41">
        <v>300</v>
      </c>
      <c r="F66" s="42"/>
      <c r="G66" s="42"/>
      <c r="H66" s="41">
        <f>ROUND(PRODUCT(D66:G66),2)</f>
        <v>300</v>
      </c>
      <c r="I66" s="41"/>
      <c r="J66" s="41"/>
      <c r="K66" s="41"/>
      <c r="L66" s="41"/>
      <c r="M66" s="41"/>
    </row>
    <row r="67" spans="2:13" x14ac:dyDescent="0.15">
      <c r="B67" s="39"/>
      <c r="C67" s="71" t="s">
        <v>34</v>
      </c>
      <c r="D67" s="41"/>
      <c r="E67" s="41"/>
      <c r="F67" s="42"/>
      <c r="G67" s="42"/>
      <c r="H67" s="41">
        <f>ROUND(SUM(H66:H66),2)</f>
        <v>300</v>
      </c>
      <c r="I67" s="41">
        <v>25.1</v>
      </c>
      <c r="J67" s="44">
        <f>ROUND(PRODUCT(H67:I67),2)</f>
        <v>7530</v>
      </c>
      <c r="K67" s="41"/>
      <c r="L67" s="41"/>
      <c r="M67" s="41"/>
    </row>
    <row r="68" spans="2:13" x14ac:dyDescent="0.15">
      <c r="B68" s="39"/>
      <c r="C68" s="71" t="s">
        <v>24</v>
      </c>
      <c r="D68" s="41"/>
      <c r="E68" s="41"/>
      <c r="F68" s="42"/>
      <c r="G68" s="42"/>
      <c r="H68" s="41"/>
      <c r="I68" s="41"/>
      <c r="J68" s="41"/>
      <c r="K68" s="41"/>
      <c r="L68" s="41"/>
      <c r="M68" s="41"/>
    </row>
    <row r="69" spans="2:13" ht="21" x14ac:dyDescent="0.15">
      <c r="B69" s="39">
        <v>11</v>
      </c>
      <c r="C69" s="40" t="s">
        <v>41</v>
      </c>
      <c r="D69" s="41"/>
      <c r="E69" s="41"/>
      <c r="F69" s="42"/>
      <c r="G69" s="42"/>
      <c r="H69" s="41"/>
      <c r="I69" s="41"/>
      <c r="J69" s="41"/>
      <c r="K69" s="41"/>
      <c r="L69" s="41"/>
      <c r="M69" s="41"/>
    </row>
    <row r="70" spans="2:13" x14ac:dyDescent="0.15">
      <c r="B70" s="39"/>
      <c r="C70" s="4" t="s">
        <v>7</v>
      </c>
      <c r="D70" s="41"/>
      <c r="E70" s="41">
        <v>25</v>
      </c>
      <c r="F70" s="42"/>
      <c r="G70" s="42"/>
      <c r="H70" s="41">
        <f>ROUND(PRODUCT(D70:G70),2)</f>
        <v>25</v>
      </c>
      <c r="I70" s="41"/>
      <c r="J70" s="41"/>
      <c r="K70" s="41"/>
      <c r="L70" s="41"/>
      <c r="M70" s="41"/>
    </row>
    <row r="71" spans="2:13" x14ac:dyDescent="0.15">
      <c r="B71" s="39"/>
      <c r="C71" s="71" t="s">
        <v>34</v>
      </c>
      <c r="D71" s="41"/>
      <c r="E71" s="41"/>
      <c r="F71" s="42"/>
      <c r="G71" s="42"/>
      <c r="H71" s="41">
        <f>ROUND(SUM(H70:H70),2)</f>
        <v>25</v>
      </c>
      <c r="I71" s="41">
        <v>32.35</v>
      </c>
      <c r="J71" s="41">
        <f>ROUND(PRODUCT(H71:I71),2)</f>
        <v>808.75</v>
      </c>
      <c r="K71" s="41"/>
      <c r="L71" s="41"/>
      <c r="M71" s="41"/>
    </row>
    <row r="72" spans="2:13" x14ac:dyDescent="0.15">
      <c r="B72" s="39"/>
      <c r="C72" s="71" t="s">
        <v>24</v>
      </c>
      <c r="D72" s="41"/>
      <c r="E72" s="41"/>
      <c r="F72" s="42"/>
      <c r="G72" s="42"/>
      <c r="H72" s="41"/>
      <c r="I72" s="41"/>
      <c r="J72" s="41"/>
      <c r="K72" s="41"/>
      <c r="L72" s="41"/>
      <c r="M72" s="41"/>
    </row>
    <row r="73" spans="2:13" ht="21" x14ac:dyDescent="0.15">
      <c r="B73" s="39">
        <v>12</v>
      </c>
      <c r="C73" s="40" t="s">
        <v>42</v>
      </c>
      <c r="D73" s="41"/>
      <c r="E73" s="41"/>
      <c r="F73" s="42"/>
      <c r="G73" s="42"/>
      <c r="H73" s="41"/>
      <c r="I73" s="41"/>
      <c r="J73" s="41"/>
      <c r="K73" s="41"/>
      <c r="L73" s="41"/>
      <c r="M73" s="41"/>
    </row>
    <row r="74" spans="2:13" x14ac:dyDescent="0.15">
      <c r="B74" s="39"/>
      <c r="C74" s="4" t="s">
        <v>7</v>
      </c>
      <c r="D74" s="41"/>
      <c r="E74" s="41">
        <v>70</v>
      </c>
      <c r="F74" s="42"/>
      <c r="G74" s="42"/>
      <c r="H74" s="41">
        <f>ROUND(PRODUCT(D74:G74),2)</f>
        <v>70</v>
      </c>
      <c r="I74" s="41"/>
      <c r="J74" s="41"/>
      <c r="K74" s="41"/>
      <c r="L74" s="41"/>
      <c r="M74" s="41"/>
    </row>
    <row r="75" spans="2:13" x14ac:dyDescent="0.15">
      <c r="B75" s="39"/>
      <c r="C75" s="71" t="s">
        <v>34</v>
      </c>
      <c r="D75" s="41"/>
      <c r="E75" s="41"/>
      <c r="F75" s="42"/>
      <c r="G75" s="42"/>
      <c r="H75" s="41">
        <f>ROUND(SUM(H74:H74),2)</f>
        <v>70</v>
      </c>
      <c r="I75" s="41">
        <v>45.7</v>
      </c>
      <c r="J75" s="44">
        <f>ROUND(PRODUCT(H75:I75),2)</f>
        <v>3199</v>
      </c>
      <c r="K75" s="41"/>
      <c r="L75" s="41"/>
      <c r="M75" s="41"/>
    </row>
    <row r="76" spans="2:13" x14ac:dyDescent="0.15">
      <c r="B76" s="39"/>
      <c r="C76" s="71" t="s">
        <v>24</v>
      </c>
      <c r="D76" s="41"/>
      <c r="E76" s="41"/>
      <c r="F76" s="42"/>
      <c r="G76" s="42"/>
      <c r="H76" s="41"/>
      <c r="I76" s="41"/>
      <c r="J76" s="41"/>
      <c r="K76" s="41"/>
      <c r="L76" s="41"/>
      <c r="M76" s="41"/>
    </row>
    <row r="77" spans="2:13" ht="21" x14ac:dyDescent="0.15">
      <c r="B77" s="39">
        <v>13</v>
      </c>
      <c r="C77" s="40" t="s">
        <v>43</v>
      </c>
      <c r="D77" s="41"/>
      <c r="E77" s="41"/>
      <c r="F77" s="42"/>
      <c r="G77" s="42"/>
      <c r="H77" s="41"/>
      <c r="I77" s="41"/>
      <c r="J77" s="41"/>
      <c r="K77" s="41"/>
      <c r="L77" s="41"/>
      <c r="M77" s="41"/>
    </row>
    <row r="78" spans="2:13" x14ac:dyDescent="0.15">
      <c r="B78" s="39"/>
      <c r="C78" s="4" t="s">
        <v>7</v>
      </c>
      <c r="D78" s="41"/>
      <c r="E78" s="41">
        <v>200</v>
      </c>
      <c r="F78" s="42"/>
      <c r="G78" s="42"/>
      <c r="H78" s="41">
        <f>ROUND(PRODUCT(D78:G78),2)</f>
        <v>200</v>
      </c>
      <c r="I78" s="41"/>
      <c r="J78" s="41"/>
      <c r="K78" s="41"/>
      <c r="L78" s="41"/>
      <c r="M78" s="41"/>
    </row>
    <row r="79" spans="2:13" x14ac:dyDescent="0.15">
      <c r="B79" s="39"/>
      <c r="C79" s="71" t="s">
        <v>34</v>
      </c>
      <c r="D79" s="41"/>
      <c r="E79" s="41"/>
      <c r="F79" s="42"/>
      <c r="G79" s="42"/>
      <c r="H79" s="41">
        <f>ROUND(SUM(H78:H78),2)</f>
        <v>200</v>
      </c>
      <c r="I79" s="41">
        <v>3.1</v>
      </c>
      <c r="J79" s="44">
        <f>ROUND(PRODUCT(H79:I79),2)</f>
        <v>620</v>
      </c>
      <c r="K79" s="41"/>
      <c r="L79" s="41"/>
      <c r="M79" s="41"/>
    </row>
    <row r="80" spans="2:13" x14ac:dyDescent="0.15">
      <c r="B80" s="39"/>
      <c r="C80" s="71" t="s">
        <v>24</v>
      </c>
      <c r="D80" s="41"/>
      <c r="E80" s="41"/>
      <c r="F80" s="42"/>
      <c r="G80" s="42"/>
      <c r="H80" s="41"/>
      <c r="I80" s="41"/>
      <c r="J80" s="41"/>
      <c r="K80" s="41"/>
      <c r="L80" s="41"/>
      <c r="M80" s="41"/>
    </row>
    <row r="81" spans="2:13" ht="21" x14ac:dyDescent="0.15">
      <c r="B81" s="39">
        <v>14</v>
      </c>
      <c r="C81" s="40" t="s">
        <v>44</v>
      </c>
      <c r="D81" s="41"/>
      <c r="E81" s="41"/>
      <c r="F81" s="42"/>
      <c r="G81" s="42"/>
      <c r="H81" s="41"/>
      <c r="I81" s="41"/>
      <c r="J81" s="41"/>
      <c r="K81" s="41"/>
      <c r="L81" s="41"/>
      <c r="M81" s="41"/>
    </row>
    <row r="82" spans="2:13" x14ac:dyDescent="0.15">
      <c r="B82" s="39"/>
      <c r="C82" s="4" t="s">
        <v>7</v>
      </c>
      <c r="D82" s="41"/>
      <c r="E82" s="41">
        <v>1000</v>
      </c>
      <c r="F82" s="42"/>
      <c r="G82" s="42"/>
      <c r="H82" s="41">
        <f>ROUND(PRODUCT(D82:G82),2)</f>
        <v>1000</v>
      </c>
      <c r="I82" s="41"/>
      <c r="J82" s="41"/>
      <c r="K82" s="41"/>
      <c r="L82" s="41"/>
      <c r="M82" s="41"/>
    </row>
    <row r="83" spans="2:13" x14ac:dyDescent="0.15">
      <c r="B83" s="39"/>
      <c r="C83" s="71" t="s">
        <v>34</v>
      </c>
      <c r="D83" s="41"/>
      <c r="E83" s="41"/>
      <c r="F83" s="42"/>
      <c r="G83" s="42"/>
      <c r="H83" s="41">
        <f>ROUND(SUM(H82:H82),2)</f>
        <v>1000</v>
      </c>
      <c r="I83" s="41">
        <v>17.5</v>
      </c>
      <c r="J83" s="44">
        <f>ROUND(PRODUCT(H83:I83),2)</f>
        <v>17500</v>
      </c>
      <c r="K83" s="41"/>
      <c r="L83" s="41"/>
      <c r="M83" s="41"/>
    </row>
    <row r="84" spans="2:13" x14ac:dyDescent="0.15">
      <c r="B84" s="39"/>
      <c r="C84" s="71" t="s">
        <v>24</v>
      </c>
      <c r="D84" s="41"/>
      <c r="E84" s="41"/>
      <c r="F84" s="42"/>
      <c r="G84" s="42"/>
      <c r="H84" s="41"/>
      <c r="I84" s="41"/>
      <c r="J84" s="41"/>
      <c r="K84" s="41"/>
      <c r="L84" s="41"/>
      <c r="M84" s="41"/>
    </row>
    <row r="85" spans="2:13" ht="21" x14ac:dyDescent="0.15">
      <c r="B85" s="39">
        <v>15</v>
      </c>
      <c r="C85" s="40" t="s">
        <v>45</v>
      </c>
      <c r="D85" s="41"/>
      <c r="E85" s="41"/>
      <c r="F85" s="42"/>
      <c r="G85" s="42"/>
      <c r="H85" s="41"/>
      <c r="I85" s="41"/>
      <c r="J85" s="41"/>
      <c r="K85" s="41"/>
      <c r="L85" s="41"/>
      <c r="M85" s="41"/>
    </row>
    <row r="86" spans="2:13" x14ac:dyDescent="0.15">
      <c r="B86" s="39"/>
      <c r="C86" s="4" t="s">
        <v>7</v>
      </c>
      <c r="D86" s="41"/>
      <c r="E86" s="41">
        <v>90</v>
      </c>
      <c r="F86" s="42"/>
      <c r="G86" s="42"/>
      <c r="H86" s="41">
        <f>ROUND(PRODUCT(D86:G86),2)</f>
        <v>90</v>
      </c>
      <c r="I86" s="41"/>
      <c r="J86" s="41"/>
      <c r="K86" s="41"/>
      <c r="L86" s="41"/>
      <c r="M86" s="41"/>
    </row>
    <row r="87" spans="2:13" x14ac:dyDescent="0.15">
      <c r="B87" s="39"/>
      <c r="C87" s="71" t="s">
        <v>34</v>
      </c>
      <c r="D87" s="41"/>
      <c r="E87" s="41"/>
      <c r="F87" s="42"/>
      <c r="G87" s="42"/>
      <c r="H87" s="41">
        <f>ROUND(SUM(H86:H86),2)</f>
        <v>90</v>
      </c>
      <c r="I87" s="41">
        <v>3.2</v>
      </c>
      <c r="J87" s="41">
        <f>ROUND(PRODUCT(H87:I87),2)</f>
        <v>288</v>
      </c>
      <c r="K87" s="41"/>
      <c r="L87" s="41"/>
      <c r="M87" s="41"/>
    </row>
    <row r="88" spans="2:13" x14ac:dyDescent="0.15">
      <c r="B88" s="39"/>
      <c r="C88" s="71" t="s">
        <v>24</v>
      </c>
      <c r="D88" s="41"/>
      <c r="E88" s="41"/>
      <c r="F88" s="42"/>
      <c r="G88" s="42"/>
      <c r="H88" s="41"/>
      <c r="I88" s="41"/>
      <c r="J88" s="41"/>
      <c r="K88" s="41"/>
      <c r="L88" s="41"/>
      <c r="M88" s="41"/>
    </row>
    <row r="89" spans="2:13" ht="21" x14ac:dyDescent="0.15">
      <c r="B89" s="39">
        <v>16</v>
      </c>
      <c r="C89" s="40" t="s">
        <v>46</v>
      </c>
      <c r="D89" s="41"/>
      <c r="E89" s="41"/>
      <c r="F89" s="42"/>
      <c r="G89" s="42"/>
      <c r="H89" s="41"/>
      <c r="I89" s="41"/>
      <c r="J89" s="41"/>
      <c r="K89" s="41"/>
      <c r="L89" s="41"/>
      <c r="M89" s="41"/>
    </row>
    <row r="90" spans="2:13" x14ac:dyDescent="0.15">
      <c r="B90" s="39"/>
      <c r="C90" s="4" t="s">
        <v>7</v>
      </c>
      <c r="D90" s="41"/>
      <c r="E90" s="41">
        <v>22</v>
      </c>
      <c r="F90" s="42"/>
      <c r="G90" s="42"/>
      <c r="H90" s="41">
        <f>ROUND(PRODUCT(D90:G90),2)</f>
        <v>22</v>
      </c>
      <c r="I90" s="41"/>
      <c r="J90" s="41"/>
      <c r="K90" s="41"/>
      <c r="L90" s="41"/>
      <c r="M90" s="41"/>
    </row>
    <row r="91" spans="2:13" x14ac:dyDescent="0.15">
      <c r="B91" s="39"/>
      <c r="C91" s="71" t="s">
        <v>34</v>
      </c>
      <c r="D91" s="41"/>
      <c r="E91" s="41"/>
      <c r="F91" s="42"/>
      <c r="G91" s="42"/>
      <c r="H91" s="41">
        <f>ROUND(SUM(H90:H90),2)</f>
        <v>22</v>
      </c>
      <c r="I91" s="41">
        <v>2.7</v>
      </c>
      <c r="J91" s="41">
        <f>ROUND(PRODUCT(H91:I91),2)</f>
        <v>59.4</v>
      </c>
      <c r="K91" s="41"/>
      <c r="L91" s="41"/>
      <c r="M91" s="41"/>
    </row>
    <row r="92" spans="2:13" x14ac:dyDescent="0.15">
      <c r="B92" s="39"/>
      <c r="C92" s="71" t="s">
        <v>24</v>
      </c>
      <c r="D92" s="41"/>
      <c r="E92" s="41"/>
      <c r="F92" s="42"/>
      <c r="G92" s="42"/>
      <c r="H92" s="41"/>
      <c r="I92" s="41"/>
      <c r="J92" s="41"/>
      <c r="K92" s="41"/>
      <c r="L92" s="41"/>
      <c r="M92" s="41"/>
    </row>
    <row r="93" spans="2:13" ht="21" x14ac:dyDescent="0.15">
      <c r="B93" s="39">
        <v>17</v>
      </c>
      <c r="C93" s="40" t="s">
        <v>47</v>
      </c>
      <c r="D93" s="41"/>
      <c r="E93" s="41"/>
      <c r="F93" s="42"/>
      <c r="G93" s="42"/>
      <c r="H93" s="41"/>
      <c r="I93" s="41"/>
      <c r="J93" s="41"/>
      <c r="K93" s="41"/>
      <c r="L93" s="41"/>
      <c r="M93" s="41"/>
    </row>
    <row r="94" spans="2:13" x14ac:dyDescent="0.15">
      <c r="B94" s="39"/>
      <c r="C94" s="4" t="s">
        <v>7</v>
      </c>
      <c r="D94" s="41"/>
      <c r="E94" s="41">
        <v>80</v>
      </c>
      <c r="F94" s="42"/>
      <c r="G94" s="42"/>
      <c r="H94" s="41">
        <f>ROUND(PRODUCT(D94:G94),2)</f>
        <v>80</v>
      </c>
      <c r="I94" s="41"/>
      <c r="J94" s="41"/>
      <c r="K94" s="41"/>
      <c r="L94" s="41"/>
      <c r="M94" s="41"/>
    </row>
    <row r="95" spans="2:13" x14ac:dyDescent="0.15">
      <c r="B95" s="39"/>
      <c r="C95" s="71" t="s">
        <v>34</v>
      </c>
      <c r="D95" s="41"/>
      <c r="E95" s="41"/>
      <c r="F95" s="42"/>
      <c r="G95" s="42"/>
      <c r="H95" s="41">
        <f>ROUND(SUM(H94:H94),2)</f>
        <v>80</v>
      </c>
      <c r="I95" s="41">
        <v>1.5</v>
      </c>
      <c r="J95" s="41">
        <f>ROUND(PRODUCT(H95:I95),2)</f>
        <v>120</v>
      </c>
      <c r="K95" s="41"/>
      <c r="L95" s="41"/>
      <c r="M95" s="41"/>
    </row>
    <row r="96" spans="2:13" x14ac:dyDescent="0.15">
      <c r="B96" s="39"/>
      <c r="C96" s="71" t="s">
        <v>24</v>
      </c>
      <c r="D96" s="41"/>
      <c r="E96" s="41"/>
      <c r="F96" s="42"/>
      <c r="G96" s="42"/>
      <c r="H96" s="41"/>
      <c r="I96" s="41"/>
      <c r="J96" s="41"/>
      <c r="K96" s="41"/>
      <c r="L96" s="41"/>
      <c r="M96" s="41"/>
    </row>
    <row r="97" spans="2:13" ht="21" x14ac:dyDescent="0.15">
      <c r="B97" s="39">
        <v>18</v>
      </c>
      <c r="C97" s="40" t="s">
        <v>48</v>
      </c>
      <c r="D97" s="41"/>
      <c r="E97" s="41"/>
      <c r="F97" s="42"/>
      <c r="G97" s="42"/>
      <c r="H97" s="41"/>
      <c r="I97" s="41"/>
      <c r="J97" s="41"/>
      <c r="K97" s="41"/>
      <c r="L97" s="41"/>
      <c r="M97" s="41"/>
    </row>
    <row r="98" spans="2:13" x14ac:dyDescent="0.15">
      <c r="B98" s="39"/>
      <c r="C98" s="4" t="s">
        <v>7</v>
      </c>
      <c r="D98" s="41"/>
      <c r="E98" s="41">
        <v>165</v>
      </c>
      <c r="F98" s="42"/>
      <c r="G98" s="42"/>
      <c r="H98" s="41">
        <f>ROUND(PRODUCT(D98:G98),2)</f>
        <v>165</v>
      </c>
      <c r="I98" s="41"/>
      <c r="J98" s="41"/>
      <c r="K98" s="41"/>
      <c r="L98" s="41"/>
      <c r="M98" s="41"/>
    </row>
    <row r="99" spans="2:13" x14ac:dyDescent="0.15">
      <c r="B99" s="39"/>
      <c r="C99" s="71" t="s">
        <v>34</v>
      </c>
      <c r="D99" s="41"/>
      <c r="E99" s="41"/>
      <c r="F99" s="42"/>
      <c r="G99" s="42"/>
      <c r="H99" s="41">
        <f>ROUND(SUM(H98:H98),2)</f>
        <v>165</v>
      </c>
      <c r="I99" s="41">
        <v>1.35</v>
      </c>
      <c r="J99" s="41">
        <f>ROUND(PRODUCT(H99:I99),2)</f>
        <v>222.75</v>
      </c>
      <c r="K99" s="41"/>
      <c r="L99" s="41"/>
      <c r="M99" s="41"/>
    </row>
    <row r="100" spans="2:13" x14ac:dyDescent="0.15">
      <c r="B100" s="39"/>
      <c r="C100" s="71" t="s">
        <v>24</v>
      </c>
      <c r="D100" s="41"/>
      <c r="E100" s="41"/>
      <c r="F100" s="42"/>
      <c r="G100" s="42"/>
      <c r="H100" s="41"/>
      <c r="I100" s="41"/>
      <c r="J100" s="41"/>
      <c r="K100" s="41"/>
      <c r="L100" s="41"/>
      <c r="M100" s="41"/>
    </row>
    <row r="101" spans="2:13" ht="21" x14ac:dyDescent="0.15">
      <c r="B101" s="39">
        <v>19</v>
      </c>
      <c r="C101" s="40" t="s">
        <v>49</v>
      </c>
      <c r="D101" s="41"/>
      <c r="E101" s="41"/>
      <c r="F101" s="42"/>
      <c r="G101" s="42"/>
      <c r="H101" s="41"/>
      <c r="I101" s="41"/>
      <c r="J101" s="41"/>
      <c r="K101" s="41"/>
      <c r="L101" s="41"/>
      <c r="M101" s="41"/>
    </row>
    <row r="102" spans="2:13" x14ac:dyDescent="0.15">
      <c r="B102" s="39"/>
      <c r="C102" s="4" t="s">
        <v>7</v>
      </c>
      <c r="D102" s="41"/>
      <c r="E102" s="41">
        <v>80</v>
      </c>
      <c r="F102" s="42"/>
      <c r="G102" s="42"/>
      <c r="H102" s="41">
        <f>ROUND(PRODUCT(D102:G102),2)</f>
        <v>80</v>
      </c>
      <c r="I102" s="41"/>
      <c r="J102" s="41"/>
      <c r="K102" s="41"/>
      <c r="L102" s="41"/>
      <c r="M102" s="41"/>
    </row>
    <row r="103" spans="2:13" x14ac:dyDescent="0.15">
      <c r="B103" s="39"/>
      <c r="C103" s="71" t="s">
        <v>34</v>
      </c>
      <c r="D103" s="41"/>
      <c r="E103" s="41"/>
      <c r="F103" s="42"/>
      <c r="G103" s="42"/>
      <c r="H103" s="41">
        <f>ROUND(SUM(H102:H102),2)</f>
        <v>80</v>
      </c>
      <c r="I103" s="41">
        <v>1.1000000000000001</v>
      </c>
      <c r="J103" s="41">
        <f>ROUND(PRODUCT(H103:I103),2)</f>
        <v>88</v>
      </c>
      <c r="K103" s="41"/>
      <c r="L103" s="41"/>
      <c r="M103" s="41"/>
    </row>
    <row r="104" spans="2:13" x14ac:dyDescent="0.15">
      <c r="B104" s="39"/>
      <c r="C104" s="71" t="s">
        <v>24</v>
      </c>
      <c r="D104" s="41"/>
      <c r="E104" s="41"/>
      <c r="F104" s="42"/>
      <c r="G104" s="42"/>
      <c r="H104" s="41"/>
      <c r="I104" s="41"/>
      <c r="J104" s="41"/>
      <c r="K104" s="41"/>
      <c r="L104" s="41"/>
      <c r="M104" s="41"/>
    </row>
    <row r="105" spans="2:13" ht="21" x14ac:dyDescent="0.15">
      <c r="B105" s="39">
        <v>20</v>
      </c>
      <c r="C105" s="40" t="s">
        <v>115</v>
      </c>
      <c r="D105" s="41"/>
      <c r="E105" s="41"/>
      <c r="F105" s="42"/>
      <c r="G105" s="42"/>
      <c r="H105" s="41"/>
      <c r="I105" s="41"/>
      <c r="J105" s="41"/>
      <c r="K105" s="41"/>
      <c r="L105" s="41"/>
      <c r="M105" s="41"/>
    </row>
    <row r="106" spans="2:13" x14ac:dyDescent="0.15">
      <c r="B106" s="39"/>
      <c r="C106" s="4" t="s">
        <v>7</v>
      </c>
      <c r="D106" s="41"/>
      <c r="E106" s="41">
        <v>30</v>
      </c>
      <c r="F106" s="42"/>
      <c r="G106" s="42"/>
      <c r="H106" s="41">
        <f>ROUND(PRODUCT(D106:G106),2)</f>
        <v>30</v>
      </c>
      <c r="I106" s="41"/>
      <c r="J106" s="41"/>
      <c r="K106" s="41"/>
      <c r="L106" s="41"/>
      <c r="M106" s="41"/>
    </row>
    <row r="107" spans="2:13" x14ac:dyDescent="0.15">
      <c r="B107" s="39"/>
      <c r="C107" s="71" t="s">
        <v>34</v>
      </c>
      <c r="D107" s="41"/>
      <c r="E107" s="41"/>
      <c r="F107" s="42"/>
      <c r="G107" s="42"/>
      <c r="H107" s="41">
        <f>ROUND(SUM(H106:H106),2)</f>
        <v>30</v>
      </c>
      <c r="I107" s="41">
        <v>12.3</v>
      </c>
      <c r="J107" s="41">
        <f>ROUND(PRODUCT(H107:I107),2)</f>
        <v>369</v>
      </c>
      <c r="K107" s="41"/>
      <c r="L107" s="41"/>
      <c r="M107" s="41"/>
    </row>
    <row r="108" spans="2:13" x14ac:dyDescent="0.15">
      <c r="B108" s="39"/>
      <c r="C108" s="71" t="s">
        <v>24</v>
      </c>
      <c r="D108" s="41"/>
      <c r="E108" s="41"/>
      <c r="F108" s="42"/>
      <c r="G108" s="42"/>
      <c r="H108" s="41"/>
      <c r="I108" s="41"/>
      <c r="J108" s="41"/>
      <c r="K108" s="41"/>
      <c r="L108" s="41"/>
      <c r="M108" s="41"/>
    </row>
    <row r="109" spans="2:13" ht="21" x14ac:dyDescent="0.15">
      <c r="B109" s="39">
        <v>21</v>
      </c>
      <c r="C109" s="40" t="s">
        <v>114</v>
      </c>
      <c r="D109" s="41"/>
      <c r="E109" s="41"/>
      <c r="F109" s="42"/>
      <c r="G109" s="42"/>
      <c r="H109" s="41"/>
      <c r="I109" s="41"/>
      <c r="J109" s="41"/>
      <c r="K109" s="41"/>
      <c r="L109" s="41"/>
      <c r="M109" s="41"/>
    </row>
    <row r="110" spans="2:13" x14ac:dyDescent="0.15">
      <c r="B110" s="39"/>
      <c r="C110" s="4" t="s">
        <v>7</v>
      </c>
      <c r="D110" s="41"/>
      <c r="E110" s="41">
        <v>20</v>
      </c>
      <c r="F110" s="42"/>
      <c r="G110" s="42"/>
      <c r="H110" s="41">
        <f>ROUND(PRODUCT(D110:G110),2)</f>
        <v>20</v>
      </c>
      <c r="I110" s="41"/>
      <c r="J110" s="41"/>
      <c r="K110" s="41"/>
      <c r="L110" s="41"/>
      <c r="M110" s="41"/>
    </row>
    <row r="111" spans="2:13" x14ac:dyDescent="0.15">
      <c r="B111" s="39"/>
      <c r="C111" s="71" t="s">
        <v>34</v>
      </c>
      <c r="D111" s="41"/>
      <c r="E111" s="41"/>
      <c r="F111" s="42"/>
      <c r="G111" s="42"/>
      <c r="H111" s="41">
        <f>ROUND(SUM(H110:H110),2)</f>
        <v>20</v>
      </c>
      <c r="I111" s="41">
        <v>16.3</v>
      </c>
      <c r="J111" s="41">
        <f>ROUND(PRODUCT(H111:I111),2)</f>
        <v>326</v>
      </c>
      <c r="K111" s="41"/>
      <c r="L111" s="41"/>
      <c r="M111" s="41"/>
    </row>
    <row r="112" spans="2:13" x14ac:dyDescent="0.15">
      <c r="B112" s="45"/>
      <c r="C112" s="46"/>
      <c r="D112" s="2"/>
      <c r="E112" s="2"/>
      <c r="F112" s="47"/>
      <c r="G112" s="47"/>
      <c r="H112" s="2"/>
      <c r="I112" s="2"/>
      <c r="J112" s="3"/>
      <c r="K112" s="49"/>
      <c r="L112" s="50"/>
      <c r="M112" s="51"/>
    </row>
    <row r="113" spans="1:48" x14ac:dyDescent="0.15">
      <c r="B113" s="101"/>
      <c r="C113" s="88" t="s">
        <v>117</v>
      </c>
      <c r="D113" s="74"/>
      <c r="E113" s="74"/>
      <c r="F113" s="74"/>
      <c r="G113" s="74"/>
      <c r="H113" s="74"/>
      <c r="I113" s="74"/>
      <c r="J113" s="75">
        <f>SUM(J55,J59,J63,J67,J71,J75,J79,J83,J87,J91,J95,J99,J103,J107,J111)</f>
        <v>44130.9</v>
      </c>
      <c r="K113" s="49"/>
      <c r="L113" s="50"/>
      <c r="M113" s="51"/>
    </row>
    <row r="114" spans="1:48" x14ac:dyDescent="0.15">
      <c r="B114" s="92"/>
      <c r="C114" s="102"/>
      <c r="D114" s="94"/>
      <c r="E114" s="94"/>
      <c r="F114" s="95"/>
      <c r="G114" s="95"/>
      <c r="H114" s="94"/>
      <c r="I114" s="94"/>
      <c r="J114" s="103"/>
      <c r="K114" s="49"/>
      <c r="L114" s="50"/>
      <c r="M114" s="51"/>
    </row>
    <row r="115" spans="1:48" ht="12.75" x14ac:dyDescent="0.15">
      <c r="B115" s="139" t="s">
        <v>142</v>
      </c>
      <c r="C115" s="82" t="s">
        <v>123</v>
      </c>
      <c r="D115" s="41"/>
      <c r="E115" s="41"/>
      <c r="F115" s="42"/>
      <c r="G115" s="42"/>
      <c r="H115" s="41"/>
      <c r="I115" s="41"/>
      <c r="J115" s="41"/>
      <c r="K115" s="49"/>
      <c r="L115" s="50"/>
      <c r="M115" s="51"/>
    </row>
    <row r="116" spans="1:48" ht="84.6" customHeight="1" x14ac:dyDescent="0.15">
      <c r="B116" s="39">
        <v>22</v>
      </c>
      <c r="C116" s="85" t="s">
        <v>57</v>
      </c>
      <c r="D116" s="41"/>
      <c r="E116" s="41"/>
      <c r="F116" s="41"/>
      <c r="G116" s="41"/>
      <c r="H116" s="41"/>
      <c r="I116" s="41"/>
      <c r="J116" s="41"/>
      <c r="K116" s="49"/>
      <c r="L116" s="50"/>
      <c r="M116" s="51"/>
    </row>
    <row r="117" spans="1:48" x14ac:dyDescent="0.15">
      <c r="B117" s="39"/>
      <c r="C117" s="4" t="s">
        <v>7</v>
      </c>
      <c r="D117" s="41">
        <v>1</v>
      </c>
      <c r="E117" s="41"/>
      <c r="F117" s="42"/>
      <c r="G117" s="42"/>
      <c r="H117" s="41">
        <f>ROUND(PRODUCT(D117:G117),2)</f>
        <v>1</v>
      </c>
      <c r="I117" s="41"/>
      <c r="J117" s="41"/>
      <c r="K117" s="49"/>
      <c r="L117" s="50"/>
      <c r="M117" s="51"/>
    </row>
    <row r="118" spans="1:48" x14ac:dyDescent="0.15">
      <c r="B118" s="39"/>
      <c r="C118" s="71" t="s">
        <v>30</v>
      </c>
      <c r="D118" s="41"/>
      <c r="E118" s="41"/>
      <c r="F118" s="42"/>
      <c r="G118" s="42"/>
      <c r="H118" s="41">
        <f>ROUND(SUM(H117:H117),2)</f>
        <v>1</v>
      </c>
      <c r="I118" s="44">
        <v>2075.9</v>
      </c>
      <c r="J118" s="44">
        <f>ROUND(PRODUCT(H118:I118),2)</f>
        <v>2075.9</v>
      </c>
      <c r="K118" s="49"/>
      <c r="L118" s="50"/>
      <c r="M118" s="51"/>
    </row>
    <row r="119" spans="1:48" x14ac:dyDescent="0.15">
      <c r="B119" s="45"/>
      <c r="C119" s="46"/>
      <c r="D119" s="2"/>
      <c r="E119" s="2"/>
      <c r="F119" s="47"/>
      <c r="G119" s="47"/>
      <c r="H119" s="2"/>
      <c r="I119" s="87"/>
      <c r="J119" s="48"/>
      <c r="K119" s="49"/>
      <c r="L119" s="50"/>
      <c r="M119" s="51"/>
    </row>
    <row r="120" spans="1:48" x14ac:dyDescent="0.15">
      <c r="B120" s="101"/>
      <c r="C120" s="88" t="s">
        <v>125</v>
      </c>
      <c r="D120" s="74"/>
      <c r="E120" s="74"/>
      <c r="F120" s="74"/>
      <c r="G120" s="74"/>
      <c r="H120" s="74"/>
      <c r="I120" s="74"/>
      <c r="J120" s="75">
        <f>SUM(J62,J66,J70,J74,J78,J82,J86,J90,J94,J98,J102,J106,J110,J114,J118)</f>
        <v>2075.9</v>
      </c>
      <c r="K120" s="49"/>
      <c r="L120" s="50"/>
      <c r="M120" s="51"/>
    </row>
    <row r="121" spans="1:48" x14ac:dyDescent="0.15">
      <c r="B121" s="92"/>
      <c r="C121" s="93"/>
      <c r="D121" s="94"/>
      <c r="E121" s="94"/>
      <c r="F121" s="95"/>
      <c r="G121" s="95"/>
      <c r="H121" s="94"/>
      <c r="I121" s="94"/>
      <c r="J121" s="98"/>
      <c r="K121" s="49"/>
      <c r="L121" s="50"/>
      <c r="M121" s="51"/>
    </row>
    <row r="122" spans="1:48" ht="12.75" x14ac:dyDescent="0.15">
      <c r="B122" s="139" t="s">
        <v>137</v>
      </c>
      <c r="C122" s="104" t="s">
        <v>121</v>
      </c>
      <c r="D122" s="105"/>
      <c r="E122" s="105"/>
      <c r="F122" s="105"/>
      <c r="G122" s="105"/>
      <c r="H122" s="105"/>
      <c r="I122" s="105"/>
      <c r="J122" s="105"/>
    </row>
    <row r="123" spans="1:48" ht="83.45" customHeight="1" x14ac:dyDescent="0.15">
      <c r="B123" s="106">
        <v>23</v>
      </c>
      <c r="C123" s="107" t="s">
        <v>55</v>
      </c>
      <c r="D123" s="41"/>
      <c r="E123" s="41"/>
      <c r="F123" s="42"/>
      <c r="G123" s="42"/>
      <c r="H123" s="41"/>
      <c r="I123" s="41"/>
      <c r="J123" s="108"/>
      <c r="K123" s="70"/>
      <c r="L123" s="41"/>
      <c r="M123" s="41"/>
    </row>
    <row r="124" spans="1:48" x14ac:dyDescent="0.15">
      <c r="B124" s="106"/>
      <c r="C124" s="4" t="s">
        <v>7</v>
      </c>
      <c r="D124" s="41">
        <v>1</v>
      </c>
      <c r="E124" s="41"/>
      <c r="F124" s="42"/>
      <c r="G124" s="42"/>
      <c r="H124" s="41">
        <f>ROUND(PRODUCT(D124:G124),2)</f>
        <v>1</v>
      </c>
      <c r="I124" s="41"/>
      <c r="J124" s="109"/>
      <c r="K124" s="70"/>
      <c r="L124" s="41"/>
      <c r="M124" s="41"/>
    </row>
    <row r="125" spans="1:48" x14ac:dyDescent="0.15">
      <c r="B125" s="106"/>
      <c r="C125" s="71" t="s">
        <v>30</v>
      </c>
      <c r="D125" s="41"/>
      <c r="E125" s="41"/>
      <c r="F125" s="42"/>
      <c r="G125" s="42"/>
      <c r="H125" s="41">
        <f>ROUND(SUM(H124:H124),2)</f>
        <v>1</v>
      </c>
      <c r="I125" s="44">
        <v>10380</v>
      </c>
      <c r="J125" s="110">
        <f>ROUND(PRODUCT(H125:I125),2)</f>
        <v>10380</v>
      </c>
      <c r="K125" s="70"/>
      <c r="L125" s="41"/>
      <c r="M125" s="41"/>
    </row>
    <row r="126" spans="1:48" s="5" customFormat="1" x14ac:dyDescent="0.15">
      <c r="A126" s="7"/>
      <c r="B126" s="106"/>
      <c r="C126" s="71"/>
      <c r="D126" s="41"/>
      <c r="E126" s="41"/>
      <c r="F126" s="42"/>
      <c r="G126" s="42"/>
      <c r="H126" s="41"/>
      <c r="I126" s="41"/>
      <c r="J126" s="110"/>
      <c r="K126" s="70"/>
      <c r="L126" s="41"/>
      <c r="M126" s="41"/>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row>
    <row r="127" spans="1:48" ht="52.5" x14ac:dyDescent="0.15">
      <c r="B127" s="106">
        <v>24</v>
      </c>
      <c r="C127" s="40" t="s">
        <v>36</v>
      </c>
      <c r="D127" s="41"/>
      <c r="E127" s="41"/>
      <c r="F127" s="42"/>
      <c r="G127" s="42"/>
      <c r="H127" s="41"/>
      <c r="I127" s="41"/>
      <c r="J127" s="109"/>
      <c r="K127" s="70"/>
      <c r="L127" s="41"/>
      <c r="M127" s="41"/>
    </row>
    <row r="128" spans="1:48" x14ac:dyDescent="0.15">
      <c r="B128" s="106"/>
      <c r="C128" s="4" t="s">
        <v>7</v>
      </c>
      <c r="D128" s="41">
        <v>1</v>
      </c>
      <c r="E128" s="41"/>
      <c r="F128" s="42"/>
      <c r="G128" s="42"/>
      <c r="H128" s="41">
        <f>ROUND(PRODUCT(D128:G128),2)</f>
        <v>1</v>
      </c>
      <c r="I128" s="41"/>
      <c r="J128" s="109"/>
      <c r="K128" s="70"/>
      <c r="L128" s="41"/>
      <c r="M128" s="41"/>
    </row>
    <row r="129" spans="2:13" x14ac:dyDescent="0.15">
      <c r="B129" s="106"/>
      <c r="C129" s="71" t="s">
        <v>30</v>
      </c>
      <c r="D129" s="41"/>
      <c r="E129" s="41"/>
      <c r="F129" s="42"/>
      <c r="G129" s="42"/>
      <c r="H129" s="41">
        <f>H128</f>
        <v>1</v>
      </c>
      <c r="I129" s="44">
        <v>7180</v>
      </c>
      <c r="J129" s="110">
        <f>I129*H129</f>
        <v>7180</v>
      </c>
      <c r="K129" s="70"/>
      <c r="L129" s="41"/>
      <c r="M129" s="41"/>
    </row>
    <row r="130" spans="2:13" x14ac:dyDescent="0.15">
      <c r="B130" s="106"/>
      <c r="C130" s="71"/>
      <c r="D130" s="41"/>
      <c r="E130" s="41"/>
      <c r="F130" s="42"/>
      <c r="G130" s="42"/>
      <c r="H130" s="41"/>
      <c r="I130" s="41"/>
      <c r="J130" s="109"/>
      <c r="K130" s="70"/>
      <c r="L130" s="41"/>
      <c r="M130" s="41" t="s">
        <v>25</v>
      </c>
    </row>
    <row r="131" spans="2:13" ht="367.15" customHeight="1" x14ac:dyDescent="0.15">
      <c r="B131" s="106">
        <v>25</v>
      </c>
      <c r="C131" s="40" t="s">
        <v>56</v>
      </c>
      <c r="D131" s="41"/>
      <c r="E131" s="41"/>
      <c r="F131" s="42"/>
      <c r="G131" s="42"/>
      <c r="H131" s="41"/>
      <c r="I131" s="41"/>
      <c r="J131" s="109"/>
      <c r="K131" s="70"/>
      <c r="L131" s="41"/>
      <c r="M131" s="41"/>
    </row>
    <row r="132" spans="2:13" x14ac:dyDescent="0.15">
      <c r="B132" s="106"/>
      <c r="C132" s="4" t="s">
        <v>7</v>
      </c>
      <c r="D132" s="41">
        <v>1</v>
      </c>
      <c r="E132" s="41"/>
      <c r="F132" s="42"/>
      <c r="G132" s="42"/>
      <c r="H132" s="41">
        <f>ROUND(PRODUCT(D132:G132),2)</f>
        <v>1</v>
      </c>
      <c r="I132" s="41"/>
      <c r="J132" s="109"/>
      <c r="K132" s="70"/>
      <c r="L132" s="41"/>
      <c r="M132" s="41"/>
    </row>
    <row r="133" spans="2:13" x14ac:dyDescent="0.15">
      <c r="B133" s="106"/>
      <c r="C133" s="71" t="s">
        <v>30</v>
      </c>
      <c r="D133" s="41"/>
      <c r="E133" s="41"/>
      <c r="F133" s="42"/>
      <c r="G133" s="42"/>
      <c r="H133" s="41">
        <f>ROUND(SUM(H132:H132),2)</f>
        <v>1</v>
      </c>
      <c r="I133" s="44">
        <v>12750</v>
      </c>
      <c r="J133" s="110">
        <f>ROUND(PRODUCT(H133:I133),2)</f>
        <v>12750</v>
      </c>
      <c r="K133" s="70"/>
      <c r="L133" s="41"/>
      <c r="M133" s="41"/>
    </row>
    <row r="134" spans="2:13" x14ac:dyDescent="0.15">
      <c r="B134" s="106"/>
      <c r="C134" s="71" t="s">
        <v>24</v>
      </c>
      <c r="D134" s="41"/>
      <c r="E134" s="41"/>
      <c r="F134" s="42"/>
      <c r="G134" s="42"/>
      <c r="H134" s="41"/>
      <c r="I134" s="41"/>
      <c r="J134" s="109"/>
      <c r="K134" s="70"/>
      <c r="L134" s="41"/>
      <c r="M134" s="41"/>
    </row>
    <row r="135" spans="2:13" ht="21" x14ac:dyDescent="0.15">
      <c r="B135" s="106">
        <v>26</v>
      </c>
      <c r="C135" s="40" t="s">
        <v>37</v>
      </c>
      <c r="D135" s="41"/>
      <c r="E135" s="41"/>
      <c r="F135" s="42"/>
      <c r="G135" s="42"/>
      <c r="H135" s="41"/>
      <c r="I135" s="41"/>
      <c r="J135" s="109"/>
      <c r="K135" s="70"/>
      <c r="L135" s="41"/>
      <c r="M135" s="41"/>
    </row>
    <row r="136" spans="2:13" x14ac:dyDescent="0.15">
      <c r="B136" s="106"/>
      <c r="C136" s="4" t="s">
        <v>7</v>
      </c>
      <c r="D136" s="41">
        <v>1</v>
      </c>
      <c r="E136" s="41"/>
      <c r="F136" s="42"/>
      <c r="G136" s="42"/>
      <c r="H136" s="41">
        <f>ROUND(PRODUCT(D136:G136),2)</f>
        <v>1</v>
      </c>
      <c r="I136" s="41"/>
      <c r="J136" s="109"/>
      <c r="K136" s="70"/>
      <c r="L136" s="41"/>
      <c r="M136" s="41"/>
    </row>
    <row r="137" spans="2:13" x14ac:dyDescent="0.15">
      <c r="B137" s="106"/>
      <c r="C137" s="43" t="s">
        <v>30</v>
      </c>
      <c r="D137" s="41"/>
      <c r="E137" s="41"/>
      <c r="F137" s="42"/>
      <c r="G137" s="42"/>
      <c r="H137" s="41">
        <f>ROUND(SUM(H136:H136),2)</f>
        <v>1</v>
      </c>
      <c r="I137" s="44">
        <v>10260</v>
      </c>
      <c r="J137" s="110">
        <f>ROUND(PRODUCT(H137:I137),2)</f>
        <v>10260</v>
      </c>
      <c r="K137" s="70"/>
      <c r="L137" s="41"/>
      <c r="M137" s="41"/>
    </row>
    <row r="138" spans="2:13" x14ac:dyDescent="0.15">
      <c r="B138" s="106"/>
      <c r="C138" s="71" t="s">
        <v>24</v>
      </c>
      <c r="D138" s="41"/>
      <c r="E138" s="41"/>
      <c r="F138" s="42"/>
      <c r="G138" s="42"/>
      <c r="H138" s="41"/>
      <c r="I138" s="41"/>
      <c r="J138" s="109"/>
      <c r="K138" s="70"/>
      <c r="L138" s="41"/>
      <c r="M138" s="41"/>
    </row>
    <row r="139" spans="2:13" ht="84" x14ac:dyDescent="0.15">
      <c r="B139" s="106">
        <v>27</v>
      </c>
      <c r="C139" s="40" t="s">
        <v>122</v>
      </c>
      <c r="D139" s="41"/>
      <c r="E139" s="41"/>
      <c r="F139" s="42"/>
      <c r="G139" s="42"/>
      <c r="H139" s="41"/>
      <c r="I139" s="41"/>
      <c r="J139" s="109"/>
      <c r="K139" s="70"/>
      <c r="L139" s="41"/>
      <c r="M139" s="41"/>
    </row>
    <row r="140" spans="2:13" x14ac:dyDescent="0.15">
      <c r="B140" s="106"/>
      <c r="C140" s="4" t="s">
        <v>7</v>
      </c>
      <c r="D140" s="41">
        <v>1</v>
      </c>
      <c r="E140" s="41"/>
      <c r="F140" s="42"/>
      <c r="G140" s="42"/>
      <c r="H140" s="41">
        <f>ROUND(PRODUCT(D140:G140),2)</f>
        <v>1</v>
      </c>
      <c r="I140" s="41"/>
      <c r="J140" s="109"/>
      <c r="K140" s="70"/>
      <c r="L140" s="41"/>
      <c r="M140" s="41"/>
    </row>
    <row r="141" spans="2:13" x14ac:dyDescent="0.15">
      <c r="B141" s="106"/>
      <c r="C141" s="71" t="s">
        <v>30</v>
      </c>
      <c r="D141" s="41"/>
      <c r="E141" s="41"/>
      <c r="F141" s="42"/>
      <c r="G141" s="42"/>
      <c r="H141" s="41">
        <f>ROUND(SUM(H140:H140),2)</f>
        <v>1</v>
      </c>
      <c r="I141" s="41">
        <v>580</v>
      </c>
      <c r="J141" s="109">
        <f>ROUND(PRODUCT(H141:I141),2)</f>
        <v>580</v>
      </c>
      <c r="K141" s="70"/>
      <c r="L141" s="41"/>
      <c r="M141" s="41"/>
    </row>
    <row r="142" spans="2:13" x14ac:dyDescent="0.15">
      <c r="B142" s="106"/>
      <c r="C142" s="71" t="s">
        <v>24</v>
      </c>
      <c r="D142" s="41"/>
      <c r="E142" s="41"/>
      <c r="F142" s="42"/>
      <c r="G142" s="42"/>
      <c r="H142" s="41"/>
      <c r="I142" s="41"/>
      <c r="J142" s="109"/>
      <c r="K142" s="70"/>
      <c r="L142" s="41"/>
      <c r="M142" s="41"/>
    </row>
    <row r="143" spans="2:13" ht="31.5" x14ac:dyDescent="0.15">
      <c r="B143" s="106">
        <v>28</v>
      </c>
      <c r="C143" s="40" t="s">
        <v>38</v>
      </c>
      <c r="D143" s="41"/>
      <c r="E143" s="41"/>
      <c r="F143" s="42"/>
      <c r="G143" s="42"/>
      <c r="H143" s="41"/>
      <c r="I143" s="41"/>
      <c r="J143" s="109"/>
      <c r="K143" s="70"/>
      <c r="L143" s="41"/>
      <c r="M143" s="41"/>
    </row>
    <row r="144" spans="2:13" x14ac:dyDescent="0.15">
      <c r="B144" s="106"/>
      <c r="C144" s="4" t="s">
        <v>7</v>
      </c>
      <c r="D144" s="41">
        <v>1</v>
      </c>
      <c r="E144" s="41"/>
      <c r="F144" s="42"/>
      <c r="G144" s="42"/>
      <c r="H144" s="41">
        <f>ROUND(PRODUCT(D144:G144),2)</f>
        <v>1</v>
      </c>
      <c r="I144" s="41"/>
      <c r="J144" s="109"/>
      <c r="K144" s="70"/>
      <c r="L144" s="41"/>
      <c r="M144" s="41"/>
    </row>
    <row r="145" spans="2:13" x14ac:dyDescent="0.15">
      <c r="B145" s="106"/>
      <c r="C145" s="43" t="s">
        <v>30</v>
      </c>
      <c r="D145" s="41"/>
      <c r="E145" s="41"/>
      <c r="F145" s="42"/>
      <c r="G145" s="42"/>
      <c r="H145" s="41">
        <f>ROUND(SUM(H144:H144),2)</f>
        <v>1</v>
      </c>
      <c r="I145" s="41">
        <v>357</v>
      </c>
      <c r="J145" s="109">
        <f>ROUND(PRODUCT(H145:I145),2)</f>
        <v>357</v>
      </c>
      <c r="K145" s="70"/>
      <c r="L145" s="41"/>
      <c r="M145" s="41"/>
    </row>
    <row r="146" spans="2:13" x14ac:dyDescent="0.15">
      <c r="B146" s="106"/>
      <c r="C146" s="71" t="s">
        <v>24</v>
      </c>
      <c r="D146" s="41"/>
      <c r="E146" s="41"/>
      <c r="F146" s="42"/>
      <c r="G146" s="42"/>
      <c r="H146" s="41"/>
      <c r="I146" s="41"/>
      <c r="J146" s="109"/>
      <c r="K146" s="70"/>
      <c r="L146" s="41"/>
      <c r="M146" s="41"/>
    </row>
    <row r="147" spans="2:13" ht="357" x14ac:dyDescent="0.15">
      <c r="B147" s="106">
        <v>29</v>
      </c>
      <c r="C147" s="107" t="s">
        <v>54</v>
      </c>
      <c r="D147" s="41"/>
      <c r="E147" s="41"/>
      <c r="F147" s="42"/>
      <c r="G147" s="42"/>
      <c r="H147" s="41"/>
      <c r="I147" s="41"/>
      <c r="J147" s="109"/>
      <c r="K147" s="70"/>
      <c r="L147" s="41"/>
      <c r="M147" s="41"/>
    </row>
    <row r="148" spans="2:13" x14ac:dyDescent="0.15">
      <c r="B148" s="106"/>
      <c r="C148" s="4" t="s">
        <v>7</v>
      </c>
      <c r="D148" s="41">
        <v>1</v>
      </c>
      <c r="E148" s="41"/>
      <c r="F148" s="42"/>
      <c r="G148" s="42"/>
      <c r="H148" s="41">
        <f>ROUND(PRODUCT(D148:G148),2)</f>
        <v>1</v>
      </c>
      <c r="I148" s="41"/>
      <c r="J148" s="109"/>
      <c r="K148" s="70"/>
      <c r="L148" s="41"/>
      <c r="M148" s="41"/>
    </row>
    <row r="149" spans="2:13" x14ac:dyDescent="0.15">
      <c r="B149" s="106"/>
      <c r="C149" s="71" t="s">
        <v>30</v>
      </c>
      <c r="D149" s="41"/>
      <c r="E149" s="41"/>
      <c r="F149" s="42"/>
      <c r="G149" s="42"/>
      <c r="H149" s="41">
        <f>ROUND(SUM(H148:H148),2)</f>
        <v>1</v>
      </c>
      <c r="I149" s="44">
        <v>11520</v>
      </c>
      <c r="J149" s="110">
        <f>ROUND(PRODUCT(H149:I149),2)</f>
        <v>11520</v>
      </c>
      <c r="K149" s="70"/>
      <c r="L149" s="41"/>
      <c r="M149" s="41"/>
    </row>
    <row r="150" spans="2:13" x14ac:dyDescent="0.15">
      <c r="B150" s="106"/>
      <c r="C150" s="71" t="s">
        <v>24</v>
      </c>
      <c r="D150" s="41"/>
      <c r="E150" s="41"/>
      <c r="F150" s="42"/>
      <c r="G150" s="42"/>
      <c r="H150" s="41"/>
      <c r="I150" s="41"/>
      <c r="J150" s="109"/>
      <c r="K150" s="70"/>
      <c r="L150" s="41"/>
      <c r="M150" s="41"/>
    </row>
    <row r="151" spans="2:13" ht="105" x14ac:dyDescent="0.15">
      <c r="B151" s="106">
        <v>30</v>
      </c>
      <c r="C151" s="107" t="s">
        <v>53</v>
      </c>
      <c r="D151" s="41"/>
      <c r="E151" s="41"/>
      <c r="F151" s="42"/>
      <c r="G151" s="42"/>
      <c r="H151" s="41"/>
      <c r="I151" s="41"/>
      <c r="J151" s="109"/>
      <c r="K151" s="70"/>
      <c r="L151" s="41"/>
      <c r="M151" s="41"/>
    </row>
    <row r="152" spans="2:13" x14ac:dyDescent="0.15">
      <c r="B152" s="39"/>
      <c r="C152" s="4" t="s">
        <v>7</v>
      </c>
      <c r="D152" s="41">
        <v>1</v>
      </c>
      <c r="E152" s="41"/>
      <c r="F152" s="42"/>
      <c r="G152" s="42"/>
      <c r="H152" s="41">
        <f>ROUND(PRODUCT(D152:G152),2)</f>
        <v>1</v>
      </c>
      <c r="I152" s="41"/>
      <c r="J152" s="109"/>
      <c r="K152" s="70"/>
      <c r="L152" s="41"/>
      <c r="M152" s="41"/>
    </row>
    <row r="153" spans="2:13" x14ac:dyDescent="0.15">
      <c r="B153" s="39"/>
      <c r="C153" s="71" t="s">
        <v>30</v>
      </c>
      <c r="D153" s="41"/>
      <c r="E153" s="41"/>
      <c r="F153" s="42"/>
      <c r="G153" s="42"/>
      <c r="H153" s="41">
        <f>ROUND(SUM(H152:H152),2)</f>
        <v>1</v>
      </c>
      <c r="I153" s="44">
        <v>6300</v>
      </c>
      <c r="J153" s="110">
        <f>ROUND(PRODUCT(H153:I153),2)</f>
        <v>6300</v>
      </c>
      <c r="K153" s="70"/>
      <c r="L153" s="41"/>
      <c r="M153" s="41"/>
    </row>
    <row r="154" spans="2:13" x14ac:dyDescent="0.15">
      <c r="B154" s="39"/>
      <c r="C154" s="71"/>
      <c r="D154" s="41"/>
      <c r="E154" s="41"/>
      <c r="F154" s="42"/>
      <c r="G154" s="42"/>
      <c r="H154" s="41"/>
      <c r="I154" s="41"/>
      <c r="J154" s="109"/>
      <c r="K154" s="70"/>
      <c r="L154" s="41"/>
      <c r="M154" s="41"/>
    </row>
    <row r="155" spans="2:13" ht="42" x14ac:dyDescent="0.15">
      <c r="B155" s="106">
        <v>31</v>
      </c>
      <c r="C155" s="40" t="s">
        <v>50</v>
      </c>
      <c r="D155" s="41"/>
      <c r="E155" s="41"/>
      <c r="F155" s="42"/>
      <c r="G155" s="42"/>
      <c r="H155" s="41"/>
      <c r="I155" s="41"/>
      <c r="J155" s="109"/>
      <c r="K155" s="111" t="s">
        <v>0</v>
      </c>
      <c r="L155" s="112" t="s">
        <v>0</v>
      </c>
      <c r="M155" s="113" t="s">
        <v>0</v>
      </c>
    </row>
    <row r="156" spans="2:13" x14ac:dyDescent="0.15">
      <c r="B156" s="106"/>
      <c r="C156" s="4" t="s">
        <v>7</v>
      </c>
      <c r="D156" s="41">
        <v>1</v>
      </c>
      <c r="E156" s="41"/>
      <c r="F156" s="42"/>
      <c r="G156" s="42"/>
      <c r="H156" s="41">
        <f>ROUND(PRODUCT(D156:G156),2)</f>
        <v>1</v>
      </c>
      <c r="I156" s="41"/>
      <c r="J156" s="109"/>
    </row>
    <row r="157" spans="2:13" x14ac:dyDescent="0.15">
      <c r="B157" s="106"/>
      <c r="C157" s="71" t="s">
        <v>30</v>
      </c>
      <c r="D157" s="41"/>
      <c r="E157" s="41"/>
      <c r="F157" s="42"/>
      <c r="G157" s="42"/>
      <c r="H157" s="41">
        <f>ROUND(SUM(H156:H156),2)</f>
        <v>1</v>
      </c>
      <c r="I157" s="41">
        <v>2150</v>
      </c>
      <c r="J157" s="109">
        <f>ROUND(PRODUCT(H157:I157),2)</f>
        <v>2150</v>
      </c>
    </row>
    <row r="158" spans="2:13" x14ac:dyDescent="0.15">
      <c r="B158" s="114"/>
      <c r="C158" s="71"/>
      <c r="D158" s="41"/>
      <c r="E158" s="41"/>
      <c r="F158" s="42"/>
      <c r="G158" s="42"/>
      <c r="H158" s="41"/>
      <c r="I158" s="41"/>
      <c r="J158" s="109"/>
    </row>
    <row r="159" spans="2:13" x14ac:dyDescent="0.15">
      <c r="B159" s="115"/>
      <c r="C159" s="88" t="s">
        <v>127</v>
      </c>
      <c r="D159" s="74"/>
      <c r="E159" s="74"/>
      <c r="F159" s="74"/>
      <c r="G159" s="74"/>
      <c r="H159" s="74"/>
      <c r="I159" s="74"/>
      <c r="J159" s="116">
        <f>SUM(J157,J153,J149,J145,J141,J137,J133,J129,J125)</f>
        <v>61477</v>
      </c>
    </row>
    <row r="160" spans="2:13" x14ac:dyDescent="0.15">
      <c r="B160" s="117"/>
      <c r="C160" s="94"/>
      <c r="D160" s="94"/>
      <c r="E160" s="94"/>
      <c r="F160" s="94"/>
      <c r="G160" s="94"/>
      <c r="H160" s="94"/>
      <c r="I160" s="94"/>
      <c r="J160" s="118"/>
    </row>
    <row r="161" spans="2:10" ht="12.75" x14ac:dyDescent="0.15">
      <c r="B161" s="140" t="s">
        <v>143</v>
      </c>
      <c r="C161" s="119" t="s">
        <v>124</v>
      </c>
      <c r="D161" s="74"/>
      <c r="E161" s="74"/>
      <c r="F161" s="83"/>
      <c r="G161" s="83"/>
      <c r="H161" s="74"/>
      <c r="I161" s="74"/>
      <c r="J161" s="120"/>
    </row>
    <row r="162" spans="2:10" ht="31.5" x14ac:dyDescent="0.15">
      <c r="B162" s="121" t="s">
        <v>91</v>
      </c>
      <c r="C162" s="40" t="s">
        <v>58</v>
      </c>
      <c r="D162" s="41"/>
      <c r="E162" s="2"/>
      <c r="F162" s="47"/>
      <c r="G162" s="47"/>
      <c r="H162" s="2"/>
      <c r="I162" s="2"/>
      <c r="J162" s="122"/>
    </row>
    <row r="163" spans="2:10" x14ac:dyDescent="0.15">
      <c r="B163" s="123"/>
      <c r="C163" s="46" t="s">
        <v>7</v>
      </c>
      <c r="D163" s="41"/>
      <c r="E163" s="2"/>
      <c r="F163" s="47"/>
      <c r="G163" s="47"/>
      <c r="H163" s="2"/>
      <c r="I163" s="2"/>
      <c r="J163" s="122"/>
    </row>
    <row r="164" spans="2:10" x14ac:dyDescent="0.15">
      <c r="B164" s="123"/>
      <c r="C164" s="46" t="s">
        <v>59</v>
      </c>
      <c r="D164" s="41"/>
      <c r="E164" s="2">
        <v>60</v>
      </c>
      <c r="F164" s="47">
        <v>1</v>
      </c>
      <c r="G164" s="47"/>
      <c r="H164" s="2">
        <v>60</v>
      </c>
      <c r="I164" s="2"/>
      <c r="J164" s="122"/>
    </row>
    <row r="165" spans="2:10" x14ac:dyDescent="0.15">
      <c r="B165" s="123"/>
      <c r="C165" s="46" t="s">
        <v>60</v>
      </c>
      <c r="D165" s="41"/>
      <c r="E165" s="2"/>
      <c r="F165" s="47"/>
      <c r="G165" s="47"/>
      <c r="H165" s="2">
        <v>60</v>
      </c>
      <c r="I165" s="124">
        <v>2.2000000000000002</v>
      </c>
      <c r="J165" s="122">
        <f>I165*H165</f>
        <v>132</v>
      </c>
    </row>
    <row r="166" spans="2:10" x14ac:dyDescent="0.15">
      <c r="B166" s="123"/>
      <c r="C166" s="46"/>
      <c r="D166" s="2"/>
      <c r="E166" s="2"/>
      <c r="F166" s="47"/>
      <c r="G166" s="47"/>
      <c r="H166" s="2"/>
      <c r="I166" s="2"/>
      <c r="J166" s="122"/>
    </row>
    <row r="167" spans="2:10" ht="73.5" x14ac:dyDescent="0.15">
      <c r="B167" s="121" t="s">
        <v>92</v>
      </c>
      <c r="C167" s="40" t="s">
        <v>61</v>
      </c>
      <c r="D167" s="2"/>
      <c r="E167" s="2"/>
      <c r="F167" s="47"/>
      <c r="G167" s="47"/>
      <c r="H167" s="2"/>
      <c r="I167" s="2"/>
      <c r="J167" s="122"/>
    </row>
    <row r="168" spans="2:10" x14ac:dyDescent="0.15">
      <c r="B168" s="123"/>
      <c r="C168" s="46" t="s">
        <v>7</v>
      </c>
      <c r="D168" s="41"/>
      <c r="E168" s="2"/>
      <c r="F168" s="47"/>
      <c r="G168" s="47"/>
      <c r="H168" s="2"/>
      <c r="I168" s="2"/>
      <c r="J168" s="122"/>
    </row>
    <row r="169" spans="2:10" x14ac:dyDescent="0.15">
      <c r="B169" s="123"/>
      <c r="C169" s="46" t="s">
        <v>59</v>
      </c>
      <c r="D169" s="41"/>
      <c r="E169" s="2">
        <v>65</v>
      </c>
      <c r="F169" s="47">
        <v>1</v>
      </c>
      <c r="G169" s="47">
        <v>1</v>
      </c>
      <c r="H169" s="2">
        <v>65</v>
      </c>
      <c r="I169" s="2"/>
      <c r="J169" s="122"/>
    </row>
    <row r="170" spans="2:10" x14ac:dyDescent="0.15">
      <c r="B170" s="123"/>
      <c r="C170" s="125" t="s">
        <v>106</v>
      </c>
      <c r="D170" s="2"/>
      <c r="E170" s="2">
        <v>14.3</v>
      </c>
      <c r="F170" s="47">
        <v>3.5</v>
      </c>
      <c r="G170" s="47">
        <v>0.7</v>
      </c>
      <c r="H170" s="2">
        <v>35.034999999999997</v>
      </c>
      <c r="I170" s="2"/>
      <c r="J170" s="122"/>
    </row>
    <row r="171" spans="2:10" x14ac:dyDescent="0.15">
      <c r="B171" s="123"/>
      <c r="C171" s="46" t="s">
        <v>62</v>
      </c>
      <c r="D171" s="41"/>
      <c r="E171" s="2"/>
      <c r="F171" s="47"/>
      <c r="G171" s="47"/>
      <c r="H171" s="2">
        <v>100.035</v>
      </c>
      <c r="I171" s="2">
        <v>3.8</v>
      </c>
      <c r="J171" s="122">
        <f>I171*H171</f>
        <v>380.13299999999998</v>
      </c>
    </row>
    <row r="172" spans="2:10" x14ac:dyDescent="0.15">
      <c r="B172" s="123"/>
      <c r="C172" s="46"/>
      <c r="D172" s="2"/>
      <c r="E172" s="2"/>
      <c r="F172" s="47"/>
      <c r="G172" s="47"/>
      <c r="H172" s="2"/>
      <c r="I172" s="2"/>
      <c r="J172" s="122"/>
    </row>
    <row r="173" spans="2:10" ht="73.5" x14ac:dyDescent="0.15">
      <c r="B173" s="121" t="s">
        <v>93</v>
      </c>
      <c r="C173" s="40" t="s">
        <v>63</v>
      </c>
      <c r="D173" s="41"/>
      <c r="E173" s="2"/>
      <c r="F173" s="47"/>
      <c r="G173" s="47"/>
      <c r="H173" s="2"/>
      <c r="I173" s="2"/>
      <c r="J173" s="122"/>
    </row>
    <row r="174" spans="2:10" x14ac:dyDescent="0.15">
      <c r="B174" s="123"/>
      <c r="C174" s="46" t="s">
        <v>7</v>
      </c>
      <c r="D174" s="41"/>
      <c r="E174" s="2"/>
      <c r="F174" s="47"/>
      <c r="G174" s="47"/>
      <c r="H174" s="2"/>
      <c r="I174" s="2"/>
      <c r="J174" s="122"/>
    </row>
    <row r="175" spans="2:10" x14ac:dyDescent="0.15">
      <c r="B175" s="123"/>
      <c r="C175" s="46" t="s">
        <v>64</v>
      </c>
      <c r="D175" s="41">
        <v>10</v>
      </c>
      <c r="E175" s="2">
        <v>60</v>
      </c>
      <c r="F175" s="47">
        <v>1</v>
      </c>
      <c r="G175" s="47">
        <v>0.24</v>
      </c>
      <c r="H175" s="2">
        <v>144</v>
      </c>
      <c r="I175" s="2"/>
      <c r="J175" s="122"/>
    </row>
    <row r="176" spans="2:10" x14ac:dyDescent="0.15">
      <c r="B176" s="123"/>
      <c r="C176" s="125" t="s">
        <v>62</v>
      </c>
      <c r="D176" s="41"/>
      <c r="E176" s="2"/>
      <c r="F176" s="47"/>
      <c r="G176" s="47"/>
      <c r="H176" s="2">
        <v>144</v>
      </c>
      <c r="I176" s="2">
        <v>0.8</v>
      </c>
      <c r="J176" s="122">
        <f>I176*H176</f>
        <v>115.2</v>
      </c>
    </row>
    <row r="177" spans="2:10" x14ac:dyDescent="0.15">
      <c r="B177" s="123"/>
      <c r="C177" s="46"/>
      <c r="D177" s="2"/>
      <c r="E177" s="2"/>
      <c r="F177" s="47"/>
      <c r="G177" s="47"/>
      <c r="H177" s="2"/>
      <c r="I177" s="2"/>
      <c r="J177" s="122"/>
    </row>
    <row r="178" spans="2:10" ht="21" x14ac:dyDescent="0.15">
      <c r="B178" s="121" t="s">
        <v>94</v>
      </c>
      <c r="C178" s="40" t="s">
        <v>65</v>
      </c>
      <c r="D178" s="41"/>
      <c r="E178" s="2"/>
      <c r="F178" s="47"/>
      <c r="G178" s="47"/>
      <c r="H178" s="2"/>
      <c r="I178" s="2"/>
      <c r="J178" s="122"/>
    </row>
    <row r="179" spans="2:10" x14ac:dyDescent="0.15">
      <c r="B179" s="123"/>
      <c r="C179" s="46" t="s">
        <v>7</v>
      </c>
      <c r="D179" s="41"/>
      <c r="E179" s="2"/>
      <c r="F179" s="47"/>
      <c r="G179" s="47"/>
      <c r="H179" s="2"/>
      <c r="I179" s="2"/>
      <c r="J179" s="122"/>
    </row>
    <row r="180" spans="2:10" x14ac:dyDescent="0.15">
      <c r="B180" s="123"/>
      <c r="C180" s="46" t="s">
        <v>66</v>
      </c>
      <c r="D180" s="41"/>
      <c r="E180" s="2">
        <v>60</v>
      </c>
      <c r="F180" s="47">
        <v>1</v>
      </c>
      <c r="G180" s="47">
        <v>0.432</v>
      </c>
      <c r="H180" s="2">
        <v>25.919999999999998</v>
      </c>
      <c r="I180" s="2"/>
      <c r="J180" s="122"/>
    </row>
    <row r="181" spans="2:10" x14ac:dyDescent="0.15">
      <c r="B181" s="123"/>
      <c r="C181" s="46" t="s">
        <v>67</v>
      </c>
      <c r="D181" s="41"/>
      <c r="E181" s="2"/>
      <c r="F181" s="47"/>
      <c r="G181" s="47"/>
      <c r="H181" s="2">
        <v>25.919999999999998</v>
      </c>
      <c r="I181" s="2">
        <v>7.3</v>
      </c>
      <c r="J181" s="122">
        <f>I181*H181</f>
        <v>189.21599999999998</v>
      </c>
    </row>
    <row r="182" spans="2:10" x14ac:dyDescent="0.15">
      <c r="B182" s="123"/>
      <c r="C182" s="46"/>
      <c r="D182" s="41"/>
      <c r="E182" s="2"/>
      <c r="F182" s="47"/>
      <c r="G182" s="47"/>
      <c r="H182" s="2"/>
      <c r="I182" s="2"/>
      <c r="J182" s="122"/>
    </row>
    <row r="183" spans="2:10" ht="31.5" x14ac:dyDescent="0.15">
      <c r="B183" s="121" t="s">
        <v>95</v>
      </c>
      <c r="C183" s="40" t="s">
        <v>68</v>
      </c>
      <c r="D183" s="41"/>
      <c r="E183" s="2"/>
      <c r="F183" s="47"/>
      <c r="G183" s="47"/>
      <c r="H183" s="2"/>
      <c r="I183" s="2"/>
      <c r="J183" s="122"/>
    </row>
    <row r="184" spans="2:10" x14ac:dyDescent="0.15">
      <c r="B184" s="123"/>
      <c r="C184" s="46" t="s">
        <v>7</v>
      </c>
      <c r="D184" s="41"/>
      <c r="E184" s="2"/>
      <c r="F184" s="47"/>
      <c r="G184" s="47"/>
      <c r="H184" s="2"/>
      <c r="I184" s="2"/>
      <c r="J184" s="122"/>
    </row>
    <row r="185" spans="2:10" x14ac:dyDescent="0.15">
      <c r="B185" s="123"/>
      <c r="C185" s="46" t="s">
        <v>59</v>
      </c>
      <c r="D185" s="41"/>
      <c r="E185" s="2">
        <v>65</v>
      </c>
      <c r="F185" s="47">
        <v>1</v>
      </c>
      <c r="G185" s="47">
        <v>0.3</v>
      </c>
      <c r="H185" s="2">
        <v>19.5</v>
      </c>
      <c r="I185" s="2"/>
      <c r="J185" s="122"/>
    </row>
    <row r="186" spans="2:10" x14ac:dyDescent="0.15">
      <c r="B186" s="123"/>
      <c r="C186" s="46" t="s">
        <v>62</v>
      </c>
      <c r="D186" s="41"/>
      <c r="E186" s="2"/>
      <c r="F186" s="47"/>
      <c r="G186" s="47"/>
      <c r="H186" s="2">
        <v>19.5</v>
      </c>
      <c r="I186" s="2">
        <v>30.2</v>
      </c>
      <c r="J186" s="122">
        <f>I186*H186</f>
        <v>588.9</v>
      </c>
    </row>
    <row r="187" spans="2:10" x14ac:dyDescent="0.15">
      <c r="B187" s="123"/>
      <c r="C187" s="46"/>
      <c r="D187" s="2"/>
      <c r="E187" s="2"/>
      <c r="F187" s="47"/>
      <c r="G187" s="47"/>
      <c r="H187" s="2"/>
      <c r="I187" s="2"/>
      <c r="J187" s="122"/>
    </row>
    <row r="188" spans="2:10" ht="52.5" x14ac:dyDescent="0.15">
      <c r="B188" s="121" t="s">
        <v>96</v>
      </c>
      <c r="C188" s="40" t="s">
        <v>69</v>
      </c>
      <c r="D188" s="41"/>
      <c r="E188" s="2"/>
      <c r="F188" s="47"/>
      <c r="G188" s="47"/>
      <c r="H188" s="2"/>
      <c r="I188" s="2"/>
      <c r="J188" s="122"/>
    </row>
    <row r="189" spans="2:10" x14ac:dyDescent="0.15">
      <c r="B189" s="123"/>
      <c r="C189" s="46" t="s">
        <v>7</v>
      </c>
      <c r="D189" s="41"/>
      <c r="E189" s="2"/>
      <c r="F189" s="47"/>
      <c r="G189" s="47"/>
      <c r="H189" s="2"/>
      <c r="I189" s="2"/>
      <c r="J189" s="122"/>
    </row>
    <row r="190" spans="2:10" ht="21" x14ac:dyDescent="0.15">
      <c r="B190" s="123"/>
      <c r="C190" s="46" t="s">
        <v>70</v>
      </c>
      <c r="D190" s="41"/>
      <c r="E190" s="2">
        <v>65</v>
      </c>
      <c r="F190" s="47">
        <v>1</v>
      </c>
      <c r="G190" s="47">
        <v>1</v>
      </c>
      <c r="H190" s="2">
        <v>65</v>
      </c>
      <c r="I190" s="2"/>
      <c r="J190" s="122"/>
    </row>
    <row r="191" spans="2:10" ht="21" x14ac:dyDescent="0.15">
      <c r="B191" s="123"/>
      <c r="C191" s="46" t="s">
        <v>83</v>
      </c>
      <c r="D191" s="2"/>
      <c r="E191" s="2">
        <v>14.3</v>
      </c>
      <c r="F191" s="47">
        <v>3.5</v>
      </c>
      <c r="G191" s="47">
        <v>0.7</v>
      </c>
      <c r="H191" s="2">
        <v>35.034999999999997</v>
      </c>
      <c r="I191" s="2"/>
      <c r="J191" s="122"/>
    </row>
    <row r="192" spans="2:10" x14ac:dyDescent="0.15">
      <c r="B192" s="123"/>
      <c r="C192" s="46" t="s">
        <v>62</v>
      </c>
      <c r="D192" s="41"/>
      <c r="E192" s="2"/>
      <c r="F192" s="47"/>
      <c r="G192" s="47"/>
      <c r="H192" s="2">
        <v>100.035</v>
      </c>
      <c r="I192" s="2">
        <v>5.9</v>
      </c>
      <c r="J192" s="122">
        <f>I192*H192</f>
        <v>590.20650000000001</v>
      </c>
    </row>
    <row r="193" spans="2:10" x14ac:dyDescent="0.15">
      <c r="B193" s="123"/>
      <c r="C193" s="46"/>
      <c r="D193" s="2"/>
      <c r="E193" s="2"/>
      <c r="F193" s="47"/>
      <c r="G193" s="47"/>
      <c r="H193" s="2"/>
      <c r="I193" s="2"/>
      <c r="J193" s="122"/>
    </row>
    <row r="194" spans="2:10" ht="63" x14ac:dyDescent="0.15">
      <c r="B194" s="121" t="s">
        <v>97</v>
      </c>
      <c r="C194" s="40" t="s">
        <v>71</v>
      </c>
      <c r="D194" s="41"/>
      <c r="E194" s="2"/>
      <c r="F194" s="47"/>
      <c r="G194" s="47"/>
      <c r="H194" s="2"/>
      <c r="I194" s="2"/>
      <c r="J194" s="122"/>
    </row>
    <row r="195" spans="2:10" x14ac:dyDescent="0.15">
      <c r="B195" s="123"/>
      <c r="C195" s="46" t="s">
        <v>7</v>
      </c>
      <c r="D195" s="41"/>
      <c r="E195" s="2"/>
      <c r="F195" s="47"/>
      <c r="G195" s="47"/>
      <c r="H195" s="2"/>
      <c r="I195" s="2"/>
      <c r="J195" s="122"/>
    </row>
    <row r="196" spans="2:10" x14ac:dyDescent="0.15">
      <c r="B196" s="123"/>
      <c r="C196" s="46" t="s">
        <v>59</v>
      </c>
      <c r="D196" s="41"/>
      <c r="E196" s="2">
        <v>65</v>
      </c>
      <c r="F196" s="47">
        <v>1</v>
      </c>
      <c r="G196" s="47">
        <v>0.3</v>
      </c>
      <c r="H196" s="2">
        <v>19.5</v>
      </c>
      <c r="I196" s="2"/>
      <c r="J196" s="122"/>
    </row>
    <row r="197" spans="2:10" x14ac:dyDescent="0.15">
      <c r="B197" s="123"/>
      <c r="C197" s="125" t="s">
        <v>90</v>
      </c>
      <c r="D197" s="2"/>
      <c r="E197" s="2">
        <v>4</v>
      </c>
      <c r="F197" s="47">
        <v>1</v>
      </c>
      <c r="G197" s="47">
        <v>0.3</v>
      </c>
      <c r="H197" s="2">
        <v>1.2</v>
      </c>
      <c r="I197" s="2"/>
      <c r="J197" s="122"/>
    </row>
    <row r="198" spans="2:10" x14ac:dyDescent="0.15">
      <c r="B198" s="123"/>
      <c r="C198" s="46" t="s">
        <v>62</v>
      </c>
      <c r="D198" s="41"/>
      <c r="E198" s="2"/>
      <c r="F198" s="47"/>
      <c r="G198" s="47"/>
      <c r="H198" s="2">
        <v>20.7</v>
      </c>
      <c r="I198" s="2">
        <v>37.6</v>
      </c>
      <c r="J198" s="122">
        <f>I198*H198</f>
        <v>778.32</v>
      </c>
    </row>
    <row r="199" spans="2:10" x14ac:dyDescent="0.15">
      <c r="B199" s="123"/>
      <c r="C199" s="46"/>
      <c r="D199" s="2"/>
      <c r="E199" s="2"/>
      <c r="F199" s="47"/>
      <c r="G199" s="47"/>
      <c r="H199" s="2"/>
      <c r="I199" s="2"/>
      <c r="J199" s="122"/>
    </row>
    <row r="200" spans="2:10" ht="73.5" x14ac:dyDescent="0.15">
      <c r="B200" s="121" t="s">
        <v>98</v>
      </c>
      <c r="C200" s="40" t="s">
        <v>72</v>
      </c>
      <c r="D200" s="41"/>
      <c r="E200" s="2"/>
      <c r="F200" s="47"/>
      <c r="G200" s="47"/>
      <c r="H200" s="2"/>
      <c r="I200" s="2"/>
      <c r="J200" s="122"/>
    </row>
    <row r="201" spans="2:10" x14ac:dyDescent="0.15">
      <c r="B201" s="123"/>
      <c r="C201" s="46" t="s">
        <v>7</v>
      </c>
      <c r="D201" s="41"/>
      <c r="E201" s="2"/>
      <c r="F201" s="47"/>
      <c r="G201" s="47"/>
      <c r="H201" s="2"/>
      <c r="I201" s="2"/>
      <c r="J201" s="122"/>
    </row>
    <row r="202" spans="2:10" x14ac:dyDescent="0.15">
      <c r="B202" s="123"/>
      <c r="C202" s="46" t="s">
        <v>73</v>
      </c>
      <c r="D202" s="41"/>
      <c r="E202" s="2">
        <v>60</v>
      </c>
      <c r="F202" s="47">
        <v>1</v>
      </c>
      <c r="G202" s="47"/>
      <c r="H202" s="2">
        <v>60</v>
      </c>
      <c r="I202" s="2"/>
      <c r="J202" s="122"/>
    </row>
    <row r="203" spans="2:10" x14ac:dyDescent="0.15">
      <c r="B203" s="123"/>
      <c r="C203" s="46" t="s">
        <v>60</v>
      </c>
      <c r="D203" s="41"/>
      <c r="E203" s="2"/>
      <c r="F203" s="47"/>
      <c r="G203" s="47"/>
      <c r="H203" s="2">
        <v>60</v>
      </c>
      <c r="I203" s="2">
        <v>10.1</v>
      </c>
      <c r="J203" s="122">
        <f>I203*H203</f>
        <v>606</v>
      </c>
    </row>
    <row r="204" spans="2:10" x14ac:dyDescent="0.15">
      <c r="B204" s="123"/>
      <c r="C204" s="46"/>
      <c r="D204" s="2"/>
      <c r="E204" s="2"/>
      <c r="F204" s="47"/>
      <c r="G204" s="47"/>
      <c r="H204" s="2"/>
      <c r="I204" s="2"/>
      <c r="J204" s="122"/>
    </row>
    <row r="205" spans="2:10" ht="73.5" x14ac:dyDescent="0.15">
      <c r="B205" s="121" t="s">
        <v>99</v>
      </c>
      <c r="C205" s="40" t="s">
        <v>74</v>
      </c>
      <c r="D205" s="41"/>
      <c r="E205" s="2"/>
      <c r="F205" s="47"/>
      <c r="G205" s="47"/>
      <c r="H205" s="2"/>
      <c r="I205" s="2"/>
      <c r="J205" s="122"/>
    </row>
    <row r="206" spans="2:10" x14ac:dyDescent="0.15">
      <c r="B206" s="123"/>
      <c r="C206" s="46" t="s">
        <v>7</v>
      </c>
      <c r="D206" s="41"/>
      <c r="E206" s="2"/>
      <c r="F206" s="47"/>
      <c r="G206" s="47"/>
      <c r="H206" s="2"/>
      <c r="I206" s="2"/>
      <c r="J206" s="122"/>
    </row>
    <row r="207" spans="2:10" x14ac:dyDescent="0.15">
      <c r="B207" s="123"/>
      <c r="C207" s="46" t="s">
        <v>75</v>
      </c>
      <c r="D207" s="41"/>
      <c r="E207" s="2">
        <v>60</v>
      </c>
      <c r="F207" s="47">
        <v>1</v>
      </c>
      <c r="G207" s="47"/>
      <c r="H207" s="2">
        <v>60</v>
      </c>
      <c r="I207" s="2"/>
      <c r="J207" s="122"/>
    </row>
    <row r="208" spans="2:10" x14ac:dyDescent="0.15">
      <c r="B208" s="123"/>
      <c r="C208" s="46" t="s">
        <v>60</v>
      </c>
      <c r="D208" s="41"/>
      <c r="E208" s="2"/>
      <c r="F208" s="47"/>
      <c r="G208" s="47"/>
      <c r="H208" s="2">
        <v>60</v>
      </c>
      <c r="I208" s="2">
        <v>2.2000000000000002</v>
      </c>
      <c r="J208" s="122">
        <f>I208*H208</f>
        <v>132</v>
      </c>
    </row>
    <row r="209" spans="2:10" x14ac:dyDescent="0.15">
      <c r="B209" s="123"/>
      <c r="C209" s="46"/>
      <c r="D209" s="2"/>
      <c r="E209" s="2"/>
      <c r="F209" s="47"/>
      <c r="G209" s="47"/>
      <c r="H209" s="2"/>
      <c r="I209" s="2"/>
      <c r="J209" s="122"/>
    </row>
    <row r="210" spans="2:10" ht="105" x14ac:dyDescent="0.15">
      <c r="B210" s="121" t="s">
        <v>100</v>
      </c>
      <c r="C210" s="40" t="s">
        <v>76</v>
      </c>
      <c r="D210" s="41"/>
      <c r="E210" s="2"/>
      <c r="F210" s="47"/>
      <c r="G210" s="47"/>
      <c r="H210" s="2"/>
      <c r="I210" s="2"/>
      <c r="J210" s="122"/>
    </row>
    <row r="211" spans="2:10" x14ac:dyDescent="0.15">
      <c r="B211" s="123"/>
      <c r="C211" s="46" t="s">
        <v>7</v>
      </c>
      <c r="D211" s="41"/>
      <c r="E211" s="2"/>
      <c r="F211" s="47"/>
      <c r="G211" s="47"/>
      <c r="H211" s="2"/>
      <c r="I211" s="2"/>
      <c r="J211" s="122"/>
    </row>
    <row r="212" spans="2:10" x14ac:dyDescent="0.15">
      <c r="B212" s="123"/>
      <c r="C212" s="46" t="s">
        <v>77</v>
      </c>
      <c r="D212" s="41"/>
      <c r="E212" s="2">
        <v>60</v>
      </c>
      <c r="F212" s="47">
        <v>1</v>
      </c>
      <c r="G212" s="47"/>
      <c r="H212" s="2">
        <v>60</v>
      </c>
      <c r="I212" s="2"/>
      <c r="J212" s="122"/>
    </row>
    <row r="213" spans="2:10" x14ac:dyDescent="0.15">
      <c r="B213" s="123"/>
      <c r="C213" s="46" t="s">
        <v>60</v>
      </c>
      <c r="D213" s="41"/>
      <c r="E213" s="2"/>
      <c r="F213" s="47"/>
      <c r="G213" s="47"/>
      <c r="H213" s="2">
        <v>60</v>
      </c>
      <c r="I213" s="2">
        <v>7.25</v>
      </c>
      <c r="J213" s="122">
        <f>I213*H213</f>
        <v>435</v>
      </c>
    </row>
    <row r="214" spans="2:10" x14ac:dyDescent="0.15">
      <c r="B214" s="123"/>
      <c r="C214" s="46"/>
      <c r="D214" s="2"/>
      <c r="E214" s="2"/>
      <c r="F214" s="47"/>
      <c r="G214" s="47"/>
      <c r="H214" s="2"/>
      <c r="I214" s="2"/>
      <c r="J214" s="122"/>
    </row>
    <row r="215" spans="2:10" ht="84" x14ac:dyDescent="0.15">
      <c r="B215" s="121" t="s">
        <v>101</v>
      </c>
      <c r="C215" s="40" t="s">
        <v>78</v>
      </c>
      <c r="D215" s="41"/>
      <c r="E215" s="2"/>
      <c r="F215" s="47"/>
      <c r="G215" s="47"/>
      <c r="H215" s="2"/>
      <c r="I215" s="2"/>
      <c r="J215" s="122"/>
    </row>
    <row r="216" spans="2:10" x14ac:dyDescent="0.15">
      <c r="B216" s="123"/>
      <c r="C216" s="46" t="s">
        <v>7</v>
      </c>
      <c r="D216" s="41"/>
      <c r="E216" s="2"/>
      <c r="F216" s="47"/>
      <c r="G216" s="47"/>
      <c r="H216" s="2"/>
      <c r="I216" s="2"/>
      <c r="J216" s="122"/>
    </row>
    <row r="217" spans="2:10" x14ac:dyDescent="0.15">
      <c r="B217" s="123"/>
      <c r="C217" s="46" t="s">
        <v>59</v>
      </c>
      <c r="D217" s="41">
        <v>3</v>
      </c>
      <c r="E217" s="2"/>
      <c r="F217" s="47"/>
      <c r="G217" s="47"/>
      <c r="H217" s="2">
        <v>3</v>
      </c>
      <c r="I217" s="2"/>
      <c r="J217" s="122"/>
    </row>
    <row r="218" spans="2:10" x14ac:dyDescent="0.15">
      <c r="B218" s="123"/>
      <c r="C218" s="46" t="s">
        <v>79</v>
      </c>
      <c r="D218" s="41"/>
      <c r="E218" s="2"/>
      <c r="F218" s="47"/>
      <c r="G218" s="47"/>
      <c r="H218" s="2">
        <v>3</v>
      </c>
      <c r="I218" s="2">
        <v>295.3</v>
      </c>
      <c r="J218" s="122">
        <f>I218*H218</f>
        <v>885.90000000000009</v>
      </c>
    </row>
    <row r="219" spans="2:10" x14ac:dyDescent="0.15">
      <c r="B219" s="123"/>
      <c r="C219" s="46"/>
      <c r="D219" s="2"/>
      <c r="E219" s="2"/>
      <c r="F219" s="47"/>
      <c r="G219" s="47"/>
      <c r="H219" s="2"/>
      <c r="I219" s="2"/>
      <c r="J219" s="122"/>
    </row>
    <row r="220" spans="2:10" ht="73.5" x14ac:dyDescent="0.15">
      <c r="B220" s="121" t="s">
        <v>102</v>
      </c>
      <c r="C220" s="40" t="s">
        <v>80</v>
      </c>
      <c r="D220" s="41"/>
      <c r="E220" s="2"/>
      <c r="F220" s="47"/>
      <c r="G220" s="47"/>
      <c r="H220" s="2"/>
      <c r="I220" s="2"/>
      <c r="J220" s="122"/>
    </row>
    <row r="221" spans="2:10" x14ac:dyDescent="0.15">
      <c r="B221" s="123"/>
      <c r="C221" s="46" t="s">
        <v>7</v>
      </c>
      <c r="D221" s="41"/>
      <c r="E221" s="2"/>
      <c r="F221" s="47"/>
      <c r="G221" s="47"/>
      <c r="H221" s="2"/>
      <c r="I221" s="2"/>
      <c r="J221" s="122"/>
    </row>
    <row r="222" spans="2:10" x14ac:dyDescent="0.15">
      <c r="B222" s="123"/>
      <c r="C222" s="46" t="s">
        <v>59</v>
      </c>
      <c r="D222" s="41">
        <v>4</v>
      </c>
      <c r="E222" s="2">
        <v>65</v>
      </c>
      <c r="F222" s="47"/>
      <c r="G222" s="47"/>
      <c r="H222" s="2">
        <v>260</v>
      </c>
      <c r="I222" s="2"/>
      <c r="J222" s="122"/>
    </row>
    <row r="223" spans="2:10" x14ac:dyDescent="0.15">
      <c r="B223" s="123"/>
      <c r="C223" s="46" t="s">
        <v>81</v>
      </c>
      <c r="D223" s="41"/>
      <c r="E223" s="2"/>
      <c r="F223" s="47"/>
      <c r="G223" s="47"/>
      <c r="H223" s="2">
        <v>260</v>
      </c>
      <c r="I223" s="2">
        <v>9.1999999999999993</v>
      </c>
      <c r="J223" s="126">
        <f>I223*H223</f>
        <v>2392</v>
      </c>
    </row>
    <row r="224" spans="2:10" x14ac:dyDescent="0.15">
      <c r="B224" s="123"/>
      <c r="C224" s="46"/>
      <c r="D224" s="2"/>
      <c r="E224" s="2"/>
      <c r="F224" s="47"/>
      <c r="G224" s="47"/>
      <c r="H224" s="2"/>
      <c r="I224" s="2"/>
      <c r="J224" s="122"/>
    </row>
    <row r="225" spans="2:10" ht="73.5" x14ac:dyDescent="0.15">
      <c r="B225" s="121" t="s">
        <v>103</v>
      </c>
      <c r="C225" s="40" t="s">
        <v>82</v>
      </c>
      <c r="D225" s="41"/>
      <c r="E225" s="2"/>
      <c r="F225" s="47"/>
      <c r="G225" s="47"/>
      <c r="H225" s="2"/>
      <c r="I225" s="2"/>
      <c r="J225" s="122"/>
    </row>
    <row r="226" spans="2:10" x14ac:dyDescent="0.15">
      <c r="B226" s="123"/>
      <c r="C226" s="46" t="s">
        <v>7</v>
      </c>
      <c r="D226" s="41"/>
      <c r="E226" s="2"/>
      <c r="F226" s="47"/>
      <c r="G226" s="47"/>
      <c r="H226" s="2"/>
      <c r="I226" s="2"/>
      <c r="J226" s="122"/>
    </row>
    <row r="227" spans="2:10" x14ac:dyDescent="0.15">
      <c r="B227" s="123"/>
      <c r="C227" s="46" t="s">
        <v>59</v>
      </c>
      <c r="D227" s="41">
        <v>1</v>
      </c>
      <c r="E227" s="2">
        <v>65</v>
      </c>
      <c r="F227" s="47"/>
      <c r="G227" s="47"/>
      <c r="H227" s="2">
        <v>65</v>
      </c>
      <c r="I227" s="2"/>
      <c r="J227" s="122"/>
    </row>
    <row r="228" spans="2:10" x14ac:dyDescent="0.15">
      <c r="B228" s="123"/>
      <c r="C228" s="46" t="s">
        <v>81</v>
      </c>
      <c r="D228" s="41"/>
      <c r="E228" s="2"/>
      <c r="F228" s="47"/>
      <c r="G228" s="47"/>
      <c r="H228" s="2">
        <v>65</v>
      </c>
      <c r="I228" s="2">
        <v>3.9</v>
      </c>
      <c r="J228" s="122">
        <f>I228*H228</f>
        <v>253.5</v>
      </c>
    </row>
    <row r="229" spans="2:10" x14ac:dyDescent="0.15">
      <c r="B229" s="123"/>
      <c r="C229" s="46"/>
      <c r="D229" s="41"/>
      <c r="E229" s="2"/>
      <c r="F229" s="47"/>
      <c r="G229" s="47"/>
      <c r="H229" s="2"/>
      <c r="I229" s="2"/>
      <c r="J229" s="122"/>
    </row>
    <row r="230" spans="2:10" ht="84" x14ac:dyDescent="0.15">
      <c r="B230" s="121" t="s">
        <v>104</v>
      </c>
      <c r="C230" s="40" t="s">
        <v>84</v>
      </c>
      <c r="D230" s="41"/>
      <c r="E230" s="2"/>
      <c r="F230" s="47"/>
      <c r="G230" s="47"/>
      <c r="H230" s="2"/>
      <c r="I230" s="2"/>
      <c r="J230" s="122"/>
    </row>
    <row r="231" spans="2:10" x14ac:dyDescent="0.15">
      <c r="B231" s="123"/>
      <c r="C231" s="46" t="s">
        <v>7</v>
      </c>
      <c r="D231" s="41"/>
      <c r="E231" s="2"/>
      <c r="F231" s="47"/>
      <c r="G231" s="47"/>
      <c r="H231" s="2"/>
      <c r="I231" s="2"/>
      <c r="J231" s="122"/>
    </row>
    <row r="232" spans="2:10" x14ac:dyDescent="0.15">
      <c r="B232" s="123"/>
      <c r="C232" s="46" t="s">
        <v>85</v>
      </c>
      <c r="D232" s="41"/>
      <c r="E232" s="2">
        <v>14</v>
      </c>
      <c r="F232" s="47">
        <v>2.9</v>
      </c>
      <c r="G232" s="47">
        <v>0.2</v>
      </c>
      <c r="H232" s="2">
        <v>8.1199999999999992</v>
      </c>
      <c r="I232" s="2"/>
      <c r="J232" s="122"/>
    </row>
    <row r="233" spans="2:10" x14ac:dyDescent="0.15">
      <c r="B233" s="123"/>
      <c r="C233" s="46" t="s">
        <v>86</v>
      </c>
      <c r="D233" s="41"/>
      <c r="E233" s="2">
        <v>36</v>
      </c>
      <c r="F233" s="47">
        <v>1</v>
      </c>
      <c r="G233" s="47">
        <v>0.2</v>
      </c>
      <c r="H233" s="2">
        <v>7.2</v>
      </c>
      <c r="I233" s="2"/>
      <c r="J233" s="122"/>
    </row>
    <row r="234" spans="2:10" x14ac:dyDescent="0.15">
      <c r="B234" s="123"/>
      <c r="C234" s="46" t="s">
        <v>62</v>
      </c>
      <c r="D234" s="41"/>
      <c r="E234" s="2"/>
      <c r="F234" s="47"/>
      <c r="G234" s="47"/>
      <c r="H234" s="2">
        <v>15.32</v>
      </c>
      <c r="I234" s="2">
        <v>87.3</v>
      </c>
      <c r="J234" s="126">
        <f>I234*H234</f>
        <v>1337.4359999999999</v>
      </c>
    </row>
    <row r="235" spans="2:10" x14ac:dyDescent="0.15">
      <c r="B235" s="123"/>
      <c r="C235" s="46"/>
      <c r="D235" s="2"/>
      <c r="E235" s="2"/>
      <c r="F235" s="47"/>
      <c r="G235" s="47"/>
      <c r="H235" s="2"/>
      <c r="I235" s="2"/>
      <c r="J235" s="122"/>
    </row>
    <row r="236" spans="2:10" ht="73.5" x14ac:dyDescent="0.15">
      <c r="B236" s="121" t="s">
        <v>105</v>
      </c>
      <c r="C236" s="40" t="s">
        <v>87</v>
      </c>
      <c r="D236" s="41"/>
      <c r="E236" s="2"/>
      <c r="F236" s="47"/>
      <c r="G236" s="47"/>
      <c r="H236" s="2"/>
      <c r="I236" s="2"/>
      <c r="J236" s="122"/>
    </row>
    <row r="237" spans="2:10" x14ac:dyDescent="0.15">
      <c r="B237" s="123"/>
      <c r="C237" s="46" t="s">
        <v>7</v>
      </c>
      <c r="D237" s="41"/>
      <c r="E237" s="2"/>
      <c r="F237" s="47"/>
      <c r="G237" s="47"/>
      <c r="H237" s="2"/>
      <c r="I237" s="2"/>
      <c r="J237" s="122"/>
    </row>
    <row r="238" spans="2:10" x14ac:dyDescent="0.15">
      <c r="B238" s="123"/>
      <c r="C238" s="125" t="s">
        <v>88</v>
      </c>
      <c r="D238" s="41">
        <v>8.1199999999999992</v>
      </c>
      <c r="E238" s="2"/>
      <c r="F238" s="47"/>
      <c r="G238" s="47">
        <v>90</v>
      </c>
      <c r="H238" s="2">
        <v>730.8</v>
      </c>
      <c r="I238" s="2"/>
      <c r="J238" s="122"/>
    </row>
    <row r="239" spans="2:10" x14ac:dyDescent="0.15">
      <c r="B239" s="123"/>
      <c r="C239" s="125" t="s">
        <v>107</v>
      </c>
      <c r="D239" s="41">
        <v>7.2</v>
      </c>
      <c r="E239" s="2"/>
      <c r="F239" s="47"/>
      <c r="G239" s="47">
        <v>90</v>
      </c>
      <c r="H239" s="2">
        <v>648</v>
      </c>
      <c r="I239" s="2"/>
      <c r="J239" s="122"/>
    </row>
    <row r="240" spans="2:10" x14ac:dyDescent="0.15">
      <c r="B240" s="123"/>
      <c r="C240" s="46" t="s">
        <v>89</v>
      </c>
      <c r="D240" s="41"/>
      <c r="E240" s="2"/>
      <c r="F240" s="47"/>
      <c r="G240" s="47"/>
      <c r="H240" s="2">
        <v>1378.8</v>
      </c>
      <c r="I240" s="2">
        <v>1.1000000000000001</v>
      </c>
      <c r="J240" s="126">
        <f>I240*H240</f>
        <v>1516.68</v>
      </c>
    </row>
    <row r="241" spans="2:19" x14ac:dyDescent="0.15">
      <c r="B241" s="123"/>
      <c r="C241" s="46"/>
      <c r="D241" s="2"/>
      <c r="E241" s="2"/>
      <c r="F241" s="47"/>
      <c r="G241" s="47"/>
      <c r="H241" s="2"/>
      <c r="I241" s="2"/>
      <c r="J241" s="122"/>
    </row>
    <row r="242" spans="2:19" x14ac:dyDescent="0.15">
      <c r="B242" s="115"/>
      <c r="C242" s="88" t="s">
        <v>126</v>
      </c>
      <c r="D242" s="74"/>
      <c r="E242" s="74"/>
      <c r="F242" s="74"/>
      <c r="G242" s="74"/>
      <c r="H242" s="74"/>
      <c r="I242" s="74"/>
      <c r="J242" s="116">
        <f>SUM(J240,J234,J228,J223,J218,J213,J208,J203,J198,J192,J186,J181,J176,J171,J165)</f>
        <v>10332.4915</v>
      </c>
      <c r="S242" s="138"/>
    </row>
    <row r="243" spans="2:19" ht="11.25" thickBot="1" x14ac:dyDescent="0.2"/>
    <row r="244" spans="2:19" ht="12" thickTop="1" thickBot="1" x14ac:dyDescent="0.2">
      <c r="B244" s="127"/>
      <c r="C244" s="128" t="s">
        <v>18</v>
      </c>
      <c r="D244" s="129"/>
      <c r="E244" s="129"/>
      <c r="F244" s="129"/>
      <c r="G244" s="129"/>
      <c r="H244" s="129"/>
      <c r="I244" s="129"/>
      <c r="J244" s="145">
        <f>J242+J159+J120+J113+J50+J43+J36+J25+J18+J10</f>
        <v>490980.35149999999</v>
      </c>
      <c r="N244" s="146"/>
      <c r="O244" s="141"/>
      <c r="P244" s="143"/>
    </row>
    <row r="245" spans="2:19" ht="11.25" thickTop="1" x14ac:dyDescent="0.15">
      <c r="J245" s="138"/>
      <c r="O245" s="144"/>
    </row>
    <row r="246" spans="2:19" x14ac:dyDescent="0.15">
      <c r="J246" s="142"/>
    </row>
    <row r="247" spans="2:19" x14ac:dyDescent="0.15">
      <c r="O247" s="143"/>
    </row>
    <row r="249" spans="2:19" x14ac:dyDescent="0.15">
      <c r="J249" s="138"/>
      <c r="P249" s="141"/>
    </row>
    <row r="251" spans="2:19" x14ac:dyDescent="0.15">
      <c r="P251" s="143"/>
    </row>
    <row r="252" spans="2:19" x14ac:dyDescent="0.15">
      <c r="J252" s="143"/>
    </row>
    <row r="253" spans="2:19" x14ac:dyDescent="0.15">
      <c r="J253" s="143"/>
    </row>
  </sheetData>
  <conditionalFormatting sqref="C908:C65442">
    <cfRule type="expression" dxfId="123" priority="91" stopIfTrue="1">
      <formula>XEV700="1"</formula>
    </cfRule>
    <cfRule type="expression" dxfId="122" priority="92" stopIfTrue="1">
      <formula>XEV700="2"</formula>
    </cfRule>
    <cfRule type="expression" dxfId="121" priority="93" stopIfTrue="1">
      <formula>XEW700="3"</formula>
    </cfRule>
  </conditionalFormatting>
  <conditionalFormatting sqref="D908:G65442">
    <cfRule type="expression" dxfId="120" priority="94" stopIfTrue="1">
      <formula>XEW700="3"</formula>
    </cfRule>
  </conditionalFormatting>
  <conditionalFormatting sqref="H908:H65442">
    <cfRule type="expression" dxfId="119" priority="95" stopIfTrue="1">
      <formula>XEX700="1"</formula>
    </cfRule>
    <cfRule type="expression" dxfId="118" priority="96" stopIfTrue="1">
      <formula>XEX700="3"</formula>
    </cfRule>
    <cfRule type="expression" dxfId="117" priority="97" stopIfTrue="1">
      <formula>_OIP1="3"</formula>
    </cfRule>
  </conditionalFormatting>
  <conditionalFormatting sqref="C2">
    <cfRule type="expression" dxfId="116" priority="98" stopIfTrue="1">
      <formula>XEV2="1"</formula>
    </cfRule>
    <cfRule type="expression" dxfId="115" priority="99" stopIfTrue="1">
      <formula>XEV2="2"</formula>
    </cfRule>
    <cfRule type="expression" dxfId="114" priority="100" stopIfTrue="1">
      <formula>XEW2="3"</formula>
    </cfRule>
  </conditionalFormatting>
  <conditionalFormatting sqref="C3:C4">
    <cfRule type="expression" dxfId="113" priority="101" stopIfTrue="1">
      <formula>#REF!="1"</formula>
    </cfRule>
    <cfRule type="expression" dxfId="112" priority="102" stopIfTrue="1">
      <formula>#REF!="2"</formula>
    </cfRule>
    <cfRule type="expression" dxfId="111" priority="103" stopIfTrue="1">
      <formula>#REF!="3"</formula>
    </cfRule>
  </conditionalFormatting>
  <conditionalFormatting sqref="D2:G2">
    <cfRule type="expression" dxfId="110" priority="104" stopIfTrue="1">
      <formula>XEW2="3"</formula>
    </cfRule>
  </conditionalFormatting>
  <conditionalFormatting sqref="F3:G6 F13:G13">
    <cfRule type="expression" dxfId="109" priority="105" stopIfTrue="1">
      <formula>XEV3="3"</formula>
    </cfRule>
  </conditionalFormatting>
  <conditionalFormatting sqref="D3:E6 D13:E13">
    <cfRule type="expression" dxfId="108" priority="106" stopIfTrue="1">
      <formula>#REF!="3"</formula>
    </cfRule>
  </conditionalFormatting>
  <conditionalFormatting sqref="H2">
    <cfRule type="expression" dxfId="107" priority="107" stopIfTrue="1">
      <formula>XEX2="1"</formula>
    </cfRule>
    <cfRule type="expression" dxfId="106" priority="108" stopIfTrue="1">
      <formula>XEX2="3"</formula>
    </cfRule>
    <cfRule type="expression" dxfId="105" priority="109" stopIfTrue="1">
      <formula>_OIP1="3"</formula>
    </cfRule>
  </conditionalFormatting>
  <conditionalFormatting sqref="H3:H6 H13">
    <cfRule type="expression" dxfId="104" priority="110" stopIfTrue="1">
      <formula>#REF!="1"</formula>
    </cfRule>
    <cfRule type="expression" dxfId="103" priority="111" stopIfTrue="1">
      <formula>#REF!="3"</formula>
    </cfRule>
    <cfRule type="expression" dxfId="102" priority="112" stopIfTrue="1">
      <formula>_OIP1="3"</formula>
    </cfRule>
  </conditionalFormatting>
  <conditionalFormatting sqref="C14:C15">
    <cfRule type="expression" dxfId="101" priority="113" stopIfTrue="1">
      <formula>K14="1"</formula>
    </cfRule>
    <cfRule type="expression" dxfId="100" priority="114" stopIfTrue="1">
      <formula>K14="2"</formula>
    </cfRule>
    <cfRule type="expression" dxfId="99" priority="115" stopIfTrue="1">
      <formula>H14&lt;0</formula>
    </cfRule>
  </conditionalFormatting>
  <conditionalFormatting sqref="D14:D15">
    <cfRule type="expression" dxfId="98" priority="116" stopIfTrue="1">
      <formula>H14&lt;0</formula>
    </cfRule>
  </conditionalFormatting>
  <conditionalFormatting sqref="E14:E15">
    <cfRule type="expression" dxfId="97" priority="117" stopIfTrue="1">
      <formula>H14&lt;0</formula>
    </cfRule>
  </conditionalFormatting>
  <conditionalFormatting sqref="F14:F15">
    <cfRule type="expression" dxfId="96" priority="118" stopIfTrue="1">
      <formula>H14&lt;0</formula>
    </cfRule>
  </conditionalFormatting>
  <conditionalFormatting sqref="G14:G15">
    <cfRule type="expression" dxfId="95" priority="119" stopIfTrue="1">
      <formula>H14&lt;0</formula>
    </cfRule>
  </conditionalFormatting>
  <conditionalFormatting sqref="H14:H15">
    <cfRule type="expression" dxfId="94" priority="120" stopIfTrue="1">
      <formula>M14="1"</formula>
    </cfRule>
    <cfRule type="expression" dxfId="93" priority="121" stopIfTrue="1">
      <formula>M14="3"</formula>
    </cfRule>
    <cfRule type="expression" dxfId="92" priority="122" stopIfTrue="1">
      <formula>H14&lt;0</formula>
    </cfRule>
  </conditionalFormatting>
  <conditionalFormatting sqref="I14:I15">
    <cfRule type="expression" dxfId="91" priority="123" stopIfTrue="1">
      <formula>H14&lt;0</formula>
    </cfRule>
  </conditionalFormatting>
  <conditionalFormatting sqref="J14:J15">
    <cfRule type="expression" dxfId="90" priority="124" stopIfTrue="1">
      <formula>H14&lt;0</formula>
    </cfRule>
  </conditionalFormatting>
  <conditionalFormatting sqref="C20">
    <cfRule type="expression" dxfId="89" priority="88" stopIfTrue="1">
      <formula>#REF!="1"</formula>
    </cfRule>
    <cfRule type="expression" dxfId="88" priority="89" stopIfTrue="1">
      <formula>#REF!="2"</formula>
    </cfRule>
    <cfRule type="expression" dxfId="87" priority="90" stopIfTrue="1">
      <formula>#REF!="3"</formula>
    </cfRule>
  </conditionalFormatting>
  <conditionalFormatting sqref="C13">
    <cfRule type="expression" dxfId="86" priority="85" stopIfTrue="1">
      <formula>#REF!="1"</formula>
    </cfRule>
    <cfRule type="expression" dxfId="85" priority="86" stopIfTrue="1">
      <formula>#REF!="2"</formula>
    </cfRule>
    <cfRule type="expression" dxfId="84" priority="87" stopIfTrue="1">
      <formula>#REF!="3"</formula>
    </cfRule>
  </conditionalFormatting>
  <conditionalFormatting sqref="C27">
    <cfRule type="expression" dxfId="83" priority="82" stopIfTrue="1">
      <formula>#REF!="1"</formula>
    </cfRule>
    <cfRule type="expression" dxfId="82" priority="83" stopIfTrue="1">
      <formula>#REF!="2"</formula>
    </cfRule>
    <cfRule type="expression" dxfId="81" priority="84" stopIfTrue="1">
      <formula>#REF!="3"</formula>
    </cfRule>
  </conditionalFormatting>
  <conditionalFormatting sqref="C52">
    <cfRule type="expression" dxfId="80" priority="79" stopIfTrue="1">
      <formula>#REF!="1"</formula>
    </cfRule>
    <cfRule type="expression" dxfId="79" priority="80" stopIfTrue="1">
      <formula>#REF!="2"</formula>
    </cfRule>
    <cfRule type="expression" dxfId="78" priority="81" stopIfTrue="1">
      <formula>#REF!="3"</formula>
    </cfRule>
  </conditionalFormatting>
  <conditionalFormatting sqref="C45">
    <cfRule type="expression" dxfId="77" priority="67" stopIfTrue="1">
      <formula>#REF!="1"</formula>
    </cfRule>
    <cfRule type="expression" dxfId="76" priority="68" stopIfTrue="1">
      <formula>#REF!="2"</formula>
    </cfRule>
    <cfRule type="expression" dxfId="75" priority="69" stopIfTrue="1">
      <formula>#REF!="3"</formula>
    </cfRule>
  </conditionalFormatting>
  <conditionalFormatting sqref="C122">
    <cfRule type="expression" dxfId="74" priority="64" stopIfTrue="1">
      <formula>#REF!="1"</formula>
    </cfRule>
    <cfRule type="expression" dxfId="73" priority="65" stopIfTrue="1">
      <formula>#REF!="2"</formula>
    </cfRule>
    <cfRule type="expression" dxfId="72" priority="66" stopIfTrue="1">
      <formula>#REF!="3"</formula>
    </cfRule>
  </conditionalFormatting>
  <conditionalFormatting sqref="C115">
    <cfRule type="expression" dxfId="71" priority="61" stopIfTrue="1">
      <formula>#REF!="1"</formula>
    </cfRule>
    <cfRule type="expression" dxfId="70" priority="62" stopIfTrue="1">
      <formula>#REF!="2"</formula>
    </cfRule>
    <cfRule type="expression" dxfId="69" priority="63" stopIfTrue="1">
      <formula>#REF!="3"</formula>
    </cfRule>
  </conditionalFormatting>
  <conditionalFormatting sqref="C161">
    <cfRule type="expression" dxfId="68" priority="55" stopIfTrue="1">
      <formula>#REF!="1"</formula>
    </cfRule>
    <cfRule type="expression" dxfId="67" priority="56" stopIfTrue="1">
      <formula>#REF!="2"</formula>
    </cfRule>
    <cfRule type="expression" dxfId="66" priority="57" stopIfTrue="1">
      <formula>#REF!="3"</formula>
    </cfRule>
  </conditionalFormatting>
  <conditionalFormatting sqref="C5">
    <cfRule type="expression" dxfId="65" priority="49" stopIfTrue="1">
      <formula>#REF!="1"</formula>
    </cfRule>
    <cfRule type="expression" dxfId="64" priority="50" stopIfTrue="1">
      <formula>#REF!="2"</formula>
    </cfRule>
    <cfRule type="expression" dxfId="63" priority="51" stopIfTrue="1">
      <formula>#REF!="3"</formula>
    </cfRule>
  </conditionalFormatting>
  <conditionalFormatting sqref="C7">
    <cfRule type="expression" dxfId="62" priority="37" stopIfTrue="1">
      <formula>K7="1"</formula>
    </cfRule>
    <cfRule type="expression" dxfId="61" priority="38" stopIfTrue="1">
      <formula>K7="2"</formula>
    </cfRule>
    <cfRule type="expression" dxfId="60" priority="39" stopIfTrue="1">
      <formula>H7&lt;0</formula>
    </cfRule>
  </conditionalFormatting>
  <conditionalFormatting sqref="D7">
    <cfRule type="expression" dxfId="59" priority="40" stopIfTrue="1">
      <formula>H7&lt;0</formula>
    </cfRule>
  </conditionalFormatting>
  <conditionalFormatting sqref="E7">
    <cfRule type="expression" dxfId="58" priority="41" stopIfTrue="1">
      <formula>H7&lt;0</formula>
    </cfRule>
  </conditionalFormatting>
  <conditionalFormatting sqref="F7">
    <cfRule type="expression" dxfId="57" priority="42" stopIfTrue="1">
      <formula>H7&lt;0</formula>
    </cfRule>
  </conditionalFormatting>
  <conditionalFormatting sqref="G7">
    <cfRule type="expression" dxfId="56" priority="43" stopIfTrue="1">
      <formula>H7&lt;0</formula>
    </cfRule>
  </conditionalFormatting>
  <conditionalFormatting sqref="H7">
    <cfRule type="expression" dxfId="55" priority="44" stopIfTrue="1">
      <formula>M7="1"</formula>
    </cfRule>
    <cfRule type="expression" dxfId="54" priority="45" stopIfTrue="1">
      <formula>M7="3"</formula>
    </cfRule>
    <cfRule type="expression" dxfId="53" priority="46" stopIfTrue="1">
      <formula>H7&lt;0</formula>
    </cfRule>
  </conditionalFormatting>
  <conditionalFormatting sqref="I7">
    <cfRule type="expression" dxfId="52" priority="47" stopIfTrue="1">
      <formula>H7&lt;0</formula>
    </cfRule>
  </conditionalFormatting>
  <conditionalFormatting sqref="J7">
    <cfRule type="expression" dxfId="51" priority="48" stopIfTrue="1">
      <formula>H7&lt;0</formula>
    </cfRule>
  </conditionalFormatting>
  <conditionalFormatting sqref="C12">
    <cfRule type="expression" dxfId="50" priority="34" stopIfTrue="1">
      <formula>#REF!="1"</formula>
    </cfRule>
    <cfRule type="expression" dxfId="49" priority="35" stopIfTrue="1">
      <formula>#REF!="2"</formula>
    </cfRule>
    <cfRule type="expression" dxfId="48" priority="36" stopIfTrue="1">
      <formula>#REF!="3"</formula>
    </cfRule>
  </conditionalFormatting>
  <conditionalFormatting sqref="B5">
    <cfRule type="expression" dxfId="47" priority="31" stopIfTrue="1">
      <formula>#REF!="1"</formula>
    </cfRule>
    <cfRule type="expression" dxfId="46" priority="32" stopIfTrue="1">
      <formula>#REF!="2"</formula>
    </cfRule>
    <cfRule type="expression" dxfId="45" priority="33" stopIfTrue="1">
      <formula>#REF!="3"</formula>
    </cfRule>
  </conditionalFormatting>
  <conditionalFormatting sqref="B13">
    <cfRule type="expression" dxfId="44" priority="28" stopIfTrue="1">
      <formula>#REF!="1"</formula>
    </cfRule>
    <cfRule type="expression" dxfId="43" priority="29" stopIfTrue="1">
      <formula>#REF!="2"</formula>
    </cfRule>
    <cfRule type="expression" dxfId="42" priority="30" stopIfTrue="1">
      <formula>#REF!="3"</formula>
    </cfRule>
  </conditionalFormatting>
  <conditionalFormatting sqref="B20">
    <cfRule type="expression" dxfId="41" priority="25" stopIfTrue="1">
      <formula>#REF!="1"</formula>
    </cfRule>
    <cfRule type="expression" dxfId="40" priority="26" stopIfTrue="1">
      <formula>#REF!="2"</formula>
    </cfRule>
    <cfRule type="expression" dxfId="39" priority="27" stopIfTrue="1">
      <formula>#REF!="3"</formula>
    </cfRule>
  </conditionalFormatting>
  <conditionalFormatting sqref="B27">
    <cfRule type="expression" dxfId="38" priority="22" stopIfTrue="1">
      <formula>#REF!="1"</formula>
    </cfRule>
    <cfRule type="expression" dxfId="37" priority="23" stopIfTrue="1">
      <formula>#REF!="2"</formula>
    </cfRule>
    <cfRule type="expression" dxfId="36" priority="24" stopIfTrue="1">
      <formula>#REF!="3"</formula>
    </cfRule>
  </conditionalFormatting>
  <conditionalFormatting sqref="C38">
    <cfRule type="expression" dxfId="35" priority="19" stopIfTrue="1">
      <formula>#REF!="1"</formula>
    </cfRule>
    <cfRule type="expression" dxfId="34" priority="20" stopIfTrue="1">
      <formula>#REF!="2"</formula>
    </cfRule>
    <cfRule type="expression" dxfId="33" priority="21" stopIfTrue="1">
      <formula>#REF!="3"</formula>
    </cfRule>
  </conditionalFormatting>
  <conditionalFormatting sqref="B38">
    <cfRule type="expression" dxfId="32" priority="16" stopIfTrue="1">
      <formula>#REF!="1"</formula>
    </cfRule>
    <cfRule type="expression" dxfId="31" priority="17" stopIfTrue="1">
      <formula>#REF!="2"</formula>
    </cfRule>
    <cfRule type="expression" dxfId="30" priority="18" stopIfTrue="1">
      <formula>#REF!="3"</formula>
    </cfRule>
  </conditionalFormatting>
  <conditionalFormatting sqref="B45">
    <cfRule type="expression" dxfId="29" priority="13" stopIfTrue="1">
      <formula>#REF!="1"</formula>
    </cfRule>
    <cfRule type="expression" dxfId="28" priority="14" stopIfTrue="1">
      <formula>#REF!="2"</formula>
    </cfRule>
    <cfRule type="expression" dxfId="27" priority="15" stopIfTrue="1">
      <formula>#REF!="3"</formula>
    </cfRule>
  </conditionalFormatting>
  <conditionalFormatting sqref="B52">
    <cfRule type="expression" dxfId="26" priority="10" stopIfTrue="1">
      <formula>#REF!="1"</formula>
    </cfRule>
    <cfRule type="expression" dxfId="25" priority="11" stopIfTrue="1">
      <formula>#REF!="2"</formula>
    </cfRule>
    <cfRule type="expression" dxfId="24" priority="12" stopIfTrue="1">
      <formula>#REF!="3"</formula>
    </cfRule>
  </conditionalFormatting>
  <conditionalFormatting sqref="B115">
    <cfRule type="expression" dxfId="23" priority="7" stopIfTrue="1">
      <formula>#REF!="1"</formula>
    </cfRule>
    <cfRule type="expression" dxfId="22" priority="8" stopIfTrue="1">
      <formula>#REF!="2"</formula>
    </cfRule>
    <cfRule type="expression" dxfId="21" priority="9" stopIfTrue="1">
      <formula>#REF!="3"</formula>
    </cfRule>
  </conditionalFormatting>
  <conditionalFormatting sqref="B122">
    <cfRule type="expression" dxfId="20" priority="4" stopIfTrue="1">
      <formula>#REF!="1"</formula>
    </cfRule>
    <cfRule type="expression" dxfId="19" priority="5" stopIfTrue="1">
      <formula>#REF!="2"</formula>
    </cfRule>
    <cfRule type="expression" dxfId="18" priority="6" stopIfTrue="1">
      <formula>#REF!="3"</formula>
    </cfRule>
  </conditionalFormatting>
  <conditionalFormatting sqref="B161">
    <cfRule type="expression" dxfId="17" priority="1" stopIfTrue="1">
      <formula>#REF!="1"</formula>
    </cfRule>
    <cfRule type="expression" dxfId="16" priority="2" stopIfTrue="1">
      <formula>#REF!="2"</formula>
    </cfRule>
    <cfRule type="expression" dxfId="15" priority="3" stopIfTrue="1">
      <formula>#REF!="3"</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J10" sqref="J10"/>
    </sheetView>
  </sheetViews>
  <sheetFormatPr defaultColWidth="9.33203125" defaultRowHeight="10.5" customHeight="1" x14ac:dyDescent="0.15"/>
  <sheetData>
    <row r="1" spans="1:3" ht="10.5" customHeight="1" x14ac:dyDescent="0.15">
      <c r="A1" t="s">
        <v>4</v>
      </c>
      <c r="B1">
        <v>4</v>
      </c>
      <c r="C1">
        <v>0</v>
      </c>
    </row>
    <row r="2" spans="1:3" ht="10.5" customHeight="1" x14ac:dyDescent="0.15">
      <c r="A2" t="s">
        <v>3</v>
      </c>
    </row>
    <row r="3" spans="1:3" ht="10.5" customHeight="1" x14ac:dyDescent="0.15">
      <c r="A3" t="s">
        <v>2</v>
      </c>
    </row>
    <row r="4" spans="1:3" ht="10.5" customHeight="1" x14ac:dyDescent="0.15">
      <c r="A4" t="s">
        <v>1</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ACCA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ACCA</dc:creator>
  <cp:lastModifiedBy>REA</cp:lastModifiedBy>
  <cp:lastPrinted>2018-02-15T12:14:38Z</cp:lastPrinted>
  <dcterms:created xsi:type="dcterms:W3CDTF">2005-07-14T10:38:54Z</dcterms:created>
  <dcterms:modified xsi:type="dcterms:W3CDTF">2018-03-13T17:32:04Z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None</vt:lpwstr>
  </property>
</Properties>
</file>